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95" windowHeight="7485"/>
  </bookViews>
  <sheets>
    <sheet name="Лист2" sheetId="2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Q291" i="2"/>
  <c r="P291"/>
  <c r="N285"/>
  <c r="M285"/>
  <c r="E285"/>
  <c r="D285"/>
  <c r="N203"/>
  <c r="M203"/>
  <c r="H203"/>
  <c r="G203"/>
  <c r="E203"/>
  <c r="D203"/>
  <c r="D226" s="1"/>
  <c r="H98"/>
  <c r="E98"/>
  <c r="Q98"/>
  <c r="G98"/>
  <c r="D98"/>
  <c r="E34"/>
  <c r="D34"/>
  <c r="E143"/>
  <c r="G285"/>
  <c r="N226"/>
  <c r="M226"/>
  <c r="H226"/>
  <c r="G226"/>
  <c r="E226"/>
  <c r="N161"/>
  <c r="M161"/>
  <c r="H291"/>
  <c r="E291"/>
  <c r="F291" s="1"/>
  <c r="D291"/>
  <c r="M133"/>
  <c r="N133"/>
  <c r="O133"/>
  <c r="G291"/>
  <c r="I291" s="1"/>
  <c r="D143"/>
  <c r="Q143"/>
  <c r="H143"/>
  <c r="I96"/>
  <c r="F96"/>
  <c r="R96"/>
  <c r="P98"/>
  <c r="I117"/>
  <c r="I101"/>
  <c r="H285"/>
  <c r="I214"/>
  <c r="I216"/>
  <c r="I212"/>
  <c r="I203"/>
  <c r="O185"/>
  <c r="I185"/>
  <c r="F185"/>
  <c r="O177"/>
  <c r="F148"/>
  <c r="Q133"/>
  <c r="H133" s="1"/>
  <c r="P133"/>
  <c r="G133" s="1"/>
  <c r="E133"/>
  <c r="D133"/>
  <c r="R109"/>
  <c r="I109"/>
  <c r="R17"/>
  <c r="M291"/>
  <c r="R291"/>
  <c r="I288"/>
  <c r="F288"/>
  <c r="O216"/>
  <c r="O214"/>
  <c r="O212"/>
  <c r="F214"/>
  <c r="F216"/>
  <c r="F212"/>
  <c r="O195"/>
  <c r="I195"/>
  <c r="F195"/>
  <c r="N193"/>
  <c r="M193"/>
  <c r="H193"/>
  <c r="G193"/>
  <c r="E193"/>
  <c r="D193"/>
  <c r="I177"/>
  <c r="F177"/>
  <c r="O164"/>
  <c r="I164"/>
  <c r="F164"/>
  <c r="O163"/>
  <c r="I163"/>
  <c r="F163"/>
  <c r="H161"/>
  <c r="G161"/>
  <c r="E161"/>
  <c r="D161"/>
  <c r="O153"/>
  <c r="I153"/>
  <c r="F153"/>
  <c r="O149"/>
  <c r="I149"/>
  <c r="F149"/>
  <c r="O148"/>
  <c r="I148"/>
  <c r="P143"/>
  <c r="G143"/>
  <c r="R135"/>
  <c r="R143" s="1"/>
  <c r="I135"/>
  <c r="I143" s="1"/>
  <c r="F135"/>
  <c r="F143" s="1"/>
  <c r="R117"/>
  <c r="F109"/>
  <c r="F117"/>
  <c r="R101"/>
  <c r="F101"/>
  <c r="R88"/>
  <c r="I88"/>
  <c r="F88"/>
  <c r="R86"/>
  <c r="I86"/>
  <c r="F86"/>
  <c r="R37"/>
  <c r="I37"/>
  <c r="F37"/>
  <c r="G34"/>
  <c r="H34"/>
  <c r="J34"/>
  <c r="K34"/>
  <c r="L34"/>
  <c r="M34"/>
  <c r="M145" s="1"/>
  <c r="N34"/>
  <c r="P34"/>
  <c r="Q34"/>
  <c r="S34"/>
  <c r="T34"/>
  <c r="U34"/>
  <c r="R25"/>
  <c r="I25"/>
  <c r="F25"/>
  <c r="O34"/>
  <c r="I17"/>
  <c r="F17"/>
  <c r="D227" l="1"/>
  <c r="P285"/>
  <c r="O145"/>
  <c r="G145"/>
  <c r="N145"/>
  <c r="D145"/>
  <c r="Q285"/>
  <c r="O203"/>
  <c r="N227"/>
  <c r="F203"/>
  <c r="E145"/>
  <c r="H145"/>
  <c r="O285"/>
  <c r="Q145"/>
  <c r="P145"/>
  <c r="F285"/>
  <c r="I133"/>
  <c r="I285"/>
  <c r="F161"/>
  <c r="F193"/>
  <c r="G227"/>
  <c r="M227"/>
  <c r="M292" s="1"/>
  <c r="H227"/>
  <c r="E227"/>
  <c r="F226"/>
  <c r="I226"/>
  <c r="O193"/>
  <c r="I193"/>
  <c r="I98"/>
  <c r="R98"/>
  <c r="I161"/>
  <c r="O161"/>
  <c r="F98"/>
  <c r="R133"/>
  <c r="F133"/>
  <c r="P292" l="1"/>
  <c r="R285"/>
  <c r="G292"/>
  <c r="Q292"/>
  <c r="F227"/>
  <c r="O226"/>
  <c r="O227"/>
  <c r="E292"/>
  <c r="I145"/>
  <c r="F145"/>
  <c r="I227"/>
  <c r="R145"/>
  <c r="D292"/>
  <c r="N292"/>
  <c r="O292" s="1"/>
  <c r="F292" l="1"/>
  <c r="I292"/>
  <c r="R292"/>
</calcChain>
</file>

<file path=xl/sharedStrings.xml><?xml version="1.0" encoding="utf-8"?>
<sst xmlns="http://schemas.openxmlformats.org/spreadsheetml/2006/main" count="213" uniqueCount="143">
  <si>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</si>
  <si>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Проведение районного этапа областного конкурса "Учитель года Пензенской области"</t>
  </si>
  <si>
    <t>Проведение районного конкурса школьных библиотек</t>
  </si>
  <si>
    <t>Проведение районного конкурса «Одарённый ребёнок»</t>
  </si>
  <si>
    <t xml:space="preserve">Оплата пребывания учащихся в профильных  лагерных сменах </t>
  </si>
  <si>
    <t>Денежное поощрение выпускников, окончивших среднюю школу с отличием</t>
  </si>
  <si>
    <t>Расходы на выплаты персоналу муниципальных органов (администрирование)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</si>
  <si>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</si>
  <si>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итого по задаче 1.2</t>
  </si>
  <si>
    <t>№п/п</t>
  </si>
  <si>
    <t>Наименование мероприятий</t>
  </si>
  <si>
    <t>ед. изм.</t>
  </si>
  <si>
    <t>%</t>
  </si>
  <si>
    <t>Показатели реализацтии мероприятий</t>
  </si>
  <si>
    <t>Всего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</si>
  <si>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</si>
  <si>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</si>
  <si>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</si>
  <si>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</si>
  <si>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в том числе по источникам</t>
  </si>
  <si>
    <t>Приложение №10</t>
  </si>
  <si>
    <t>к Порядку</t>
  </si>
  <si>
    <t>разработки и реализации муниципальных программ</t>
  </si>
  <si>
    <t>Бессоновского района</t>
  </si>
  <si>
    <t>1.1.2</t>
  </si>
  <si>
    <t>тыс.руб.</t>
  </si>
  <si>
    <t>Всего по задаче1.4</t>
  </si>
  <si>
    <t>Приобретение инвентаря для проведения  профильных смен "Лидер","Спортивная смена" на базе палаточных лагерей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</si>
  <si>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</si>
  <si>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</si>
  <si>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 xml:space="preserve"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</si>
  <si>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</si>
  <si>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</si>
  <si>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Отчет  об исполнении мероприятий программы Бессоновского района</t>
  </si>
  <si>
    <t>(тыс. руб.)</t>
  </si>
  <si>
    <t>1.1.1</t>
  </si>
  <si>
    <t>Переход на новые образовательные стандарты</t>
  </si>
  <si>
    <t>Субсидии бюджетным учреждениям в том числе</t>
  </si>
  <si>
    <t>в том числе</t>
  </si>
  <si>
    <t xml:space="preserve">Выплата приемной семье на содержание подопечных детей </t>
  </si>
  <si>
    <t xml:space="preserve">Выплата вознаграждения приемным родителям </t>
  </si>
  <si>
    <t>Выплата семье опекуна на содержание подопечных детей</t>
  </si>
  <si>
    <t xml:space="preserve">Подпрограмма 3. «Организация отдыха, оздоровления, занятости детей и подростков в Бессоновском районе» 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</si>
  <si>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</si>
  <si>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ВСЕГО по задаче 1.1</t>
  </si>
  <si>
    <t>итого по задаче 1.3</t>
  </si>
  <si>
    <t>3.2.1</t>
  </si>
  <si>
    <t>Организация районных профильных смен "Лидер","Спортивная смена" на базе палаточных лагерей</t>
  </si>
  <si>
    <t>3.1.1</t>
  </si>
  <si>
    <t>3.1.2</t>
  </si>
  <si>
    <t>3.3.1</t>
  </si>
  <si>
    <t>3.3.2</t>
  </si>
  <si>
    <t>3.3.3</t>
  </si>
  <si>
    <t>3.3.4</t>
  </si>
  <si>
    <t>1.2.1</t>
  </si>
  <si>
    <t>1.2.4</t>
  </si>
  <si>
    <t>1.2.5</t>
  </si>
  <si>
    <t>1.3.1</t>
  </si>
  <si>
    <t>3.1.3</t>
  </si>
  <si>
    <t>Всего по подпрограмме 3</t>
  </si>
  <si>
    <t>Всего по подпрограмме 2</t>
  </si>
  <si>
    <t>Итого по подпрограмме 4</t>
  </si>
  <si>
    <t>1.2.6</t>
  </si>
  <si>
    <t>1.2.7</t>
  </si>
  <si>
    <t>1.2.8</t>
  </si>
  <si>
    <t>1.2.9</t>
  </si>
  <si>
    <t>1.2.10</t>
  </si>
  <si>
    <t>1.2.11</t>
  </si>
  <si>
    <t>1.2.12</t>
  </si>
  <si>
    <t>1.3.3</t>
  </si>
  <si>
    <t>1.4.1</t>
  </si>
  <si>
    <t>3.3.5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</si>
  <si>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</si>
  <si>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</si>
  <si>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Задача 3.2 Развитие и укрепление материальной базы в детских оздоровительных лагерях</t>
  </si>
  <si>
    <t>Задача 3.3 Реализация профильных образовательных программ в учреждениях отдыха и оздоровления детей;</t>
  </si>
  <si>
    <t>Задача 3.4. Обеспечение организованной занятости подростков, проживающих на территории Бессоновского района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</si>
  <si>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</si>
  <si>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</si>
  <si>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</si>
  <si>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Обеспечение охраны безопасности детей на базе палаточных лагерей.</t>
  </si>
  <si>
    <t>Проведение ГИА</t>
  </si>
  <si>
    <t>Проведение противоклещевых обработок и мероприятий по борьбе с грызунами в ЛТО и палаточных лагерях.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</si>
  <si>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</si>
  <si>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2.1.1</t>
  </si>
  <si>
    <t>Адресные меры социальной поддержки обучащимся общеобразовательных организаций - дотации на питание школьникам из многодетных  малообеспеченных семей, детям инвалидам и детям с ограниченными возможностями здоровья</t>
  </si>
  <si>
    <t>1.2.3</t>
  </si>
  <si>
    <t>1.3.2.</t>
  </si>
  <si>
    <t xml:space="preserve">Подпрограмма 2. «Исполнение государственных полномочий Пензенской области в сфере образования» </t>
  </si>
  <si>
    <t>2.1.2</t>
  </si>
  <si>
    <t>2.1.3</t>
  </si>
  <si>
    <t>2.1.4</t>
  </si>
  <si>
    <t>Всего по задаче 2.1</t>
  </si>
  <si>
    <t>2.2.1</t>
  </si>
  <si>
    <t>2.2.3</t>
  </si>
  <si>
    <t>2.2.4</t>
  </si>
  <si>
    <t>Всего по задаче 2.2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</si>
  <si>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 в сфере культуры</t>
  </si>
  <si>
    <t>2.3.1</t>
  </si>
  <si>
    <t>Всего по задаче 2.3</t>
  </si>
  <si>
    <t>2.3.2</t>
  </si>
  <si>
    <t>2.3.3</t>
  </si>
  <si>
    <t>Подпрограмма 4 "Обеспечение деятельности Управления образования Бессоновского района Пензенской области"</t>
  </si>
  <si>
    <t xml:space="preserve"> Прочая закупка товаров  и услуг для обеспечения  муниципальных нужд</t>
  </si>
  <si>
    <t>Иные закупки товаров, работ и услуг для обеспечения  (муниципальных) нужд( администрирование)</t>
  </si>
  <si>
    <t xml:space="preserve">Задача 1.3. «Развитие системы дополнительного образования детей» </t>
  </si>
  <si>
    <t>1.3.4</t>
  </si>
  <si>
    <t>2.2.5</t>
  </si>
  <si>
    <t xml:space="preserve">Модернизация материальной инфраструктуры  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</si>
  <si>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</si>
  <si>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</si>
  <si>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ВСЕГО ПО ПРОГРАММЕ 1</t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</si>
  <si>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Центр дополнительного образования детей)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</si>
  <si>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ДЮСШ)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</si>
  <si>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r>
      <t>Задача 1.4. «Методическое сопровождение муниципальной программы</t>
    </r>
    <r>
      <rPr>
        <sz val="9"/>
        <rFont val="Times New Roman"/>
        <family val="1"/>
        <charset val="204"/>
      </rPr>
      <t xml:space="preserve">» </t>
    </r>
  </si>
  <si>
    <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</si>
  <si>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</si>
  <si>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family val="1"/>
        <charset val="204"/>
      </rPr>
      <t xml:space="preserve">»  </t>
    </r>
  </si>
  <si>
    <r>
      <t>Содержание ребенка в семье опекуна и приемной семье</t>
    </r>
    <r>
      <rPr>
        <sz val="9"/>
        <rFont val="Times New Roman"/>
        <family val="1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</si>
  <si>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r>
      <t xml:space="preserve">Исполнение государственных полномочий по обеспечению </t>
    </r>
    <r>
      <rPr>
        <b/>
        <sz val="9"/>
        <rFont val="Times New Roman"/>
        <family val="1"/>
        <charset val="204"/>
      </rPr>
      <t>бесплатным проездом детей-сирот</t>
    </r>
    <r>
      <rPr>
        <sz val="9"/>
        <rFont val="Times New Roman"/>
        <family val="1"/>
        <charset val="204"/>
      </rPr>
      <t xml:space="preserve"> и детей, оставшихся без попечения родителей, лиц из числа детей-сирот и детей, оставшихся без попечения родителей, обучающихся за счет средств местных бюджетов в имеющих </t>
    </r>
  </si>
  <si>
    <r>
      <t xml:space="preserve"> "Обеспечение деятельности </t>
    </r>
    <r>
      <rPr>
        <b/>
        <sz val="9"/>
        <rFont val="Times New Roman"/>
        <family val="1"/>
        <charset val="204"/>
      </rPr>
      <t>Управления образования</t>
    </r>
    <r>
      <rPr>
        <sz val="9"/>
        <rFont val="Times New Roman"/>
        <family val="1"/>
        <charset val="204"/>
      </rPr>
      <t xml:space="preserve"> Бессоновского района Пензенской области"</t>
    </r>
  </si>
  <si>
    <t>Подпрограмма 1."Развитие муниципальной системы дошкольного образования"</t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</si>
  <si>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(детские сады)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</si>
  <si>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</si>
  <si>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family val="1"/>
        <charset val="204"/>
      </rPr>
      <t>(Методический центр</t>
    </r>
    <r>
      <rPr>
        <sz val="9"/>
        <rFont val="Times New Roman"/>
        <family val="1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</si>
  <si>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r>
      <t>Компенсация части родительской платы</t>
    </r>
    <r>
      <rPr>
        <sz val="9"/>
        <rFont val="Times New Roman"/>
        <family val="1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</si>
  <si>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family val="1"/>
        <charset val="204"/>
      </rPr>
      <t>муниципальных ДОШКОЛЬНЫХ ОБРАЗОВАТЕЛЬНЫХ учреждений.</t>
    </r>
    <r>
      <rPr>
        <sz val="9"/>
        <rFont val="Times New Roman"/>
        <family val="1"/>
        <charset val="204"/>
      </rPr>
      <t xml:space="preserve">   Субсидии бюджетным учреждениям</t>
    </r>
  </si>
  <si>
    <r>
      <t>Предоставление мер с</t>
    </r>
    <r>
      <rPr>
        <b/>
        <sz val="9"/>
        <rFont val="Times New Roman"/>
        <family val="1"/>
        <charset val="204"/>
      </rPr>
      <t>оциальной поддержки педагогическим работникам</t>
    </r>
    <r>
      <rPr>
        <sz val="9"/>
        <rFont val="Times New Roman"/>
        <family val="1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</si>
  <si>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family val="1"/>
        <charset val="204"/>
      </rPr>
      <t xml:space="preserve">общеобразовательных учреждений </t>
    </r>
    <r>
      <rPr>
        <sz val="9"/>
        <rFont val="Times New Roman"/>
        <family val="1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</si>
  <si>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family val="1"/>
        <charset val="204"/>
      </rPr>
      <t>деятельности по опеке и попечительству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</si>
  <si>
    <t>тыс. руб</t>
  </si>
  <si>
    <t>создание системы антитеррористической защищенности муниципальной ифраструктуры</t>
  </si>
  <si>
    <t>исполнение отдельных гос. полномочий в сфере образования по осуществлению выплат молодым специалтстам</t>
  </si>
  <si>
    <t>т.руб.</t>
  </si>
  <si>
    <t>"Развитие образования в Бессоновском районе на 2014-2022 годы"</t>
  </si>
  <si>
    <t>план на 2019год</t>
  </si>
  <si>
    <t>план на 2019 год</t>
  </si>
  <si>
    <t>факт за 2019 год</t>
  </si>
  <si>
    <t>факт за 2019год</t>
  </si>
  <si>
    <t>3.3.6</t>
  </si>
  <si>
    <t>Исполнение гос. полномлочий в сфере организации отдыха детей</t>
  </si>
  <si>
    <t>за 1 квартал 2019 года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</si>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</sst>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3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 applyBorder="1"/>
    <xf numFmtId="0" fontId="6" fillId="0" borderId="1" xfId="0" applyFont="1" applyBorder="1"/>
    <xf numFmtId="0" fontId="8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165" fontId="0" fillId="0" borderId="0" xfId="0" applyNumberFormat="1"/>
    <xf numFmtId="0" fontId="7" fillId="0" borderId="9" xfId="2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2" fontId="10" fillId="0" borderId="1" xfId="0" applyNumberFormat="1" applyFont="1" applyBorder="1"/>
    <xf numFmtId="165" fontId="6" fillId="0" borderId="1" xfId="0" applyNumberFormat="1" applyFont="1" applyBorder="1"/>
    <xf numFmtId="165" fontId="10" fillId="0" borderId="1" xfId="0" applyNumberFormat="1" applyFont="1" applyBorder="1"/>
    <xf numFmtId="0" fontId="0" fillId="2" borderId="0" xfId="0" applyFill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5" fillId="2" borderId="0" xfId="0" applyFont="1" applyFill="1"/>
    <xf numFmtId="0" fontId="0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/>
    <xf numFmtId="0" fontId="9" fillId="2" borderId="13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8" fillId="2" borderId="6" xfId="2" applyFont="1" applyFill="1" applyBorder="1" applyAlignment="1">
      <alignment vertical="center" wrapText="1"/>
    </xf>
    <xf numFmtId="0" fontId="6" fillId="2" borderId="14" xfId="0" applyFont="1" applyFill="1" applyBorder="1" applyAlignment="1"/>
    <xf numFmtId="0" fontId="6" fillId="2" borderId="3" xfId="0" applyFont="1" applyFill="1" applyBorder="1" applyAlignment="1"/>
    <xf numFmtId="0" fontId="6" fillId="2" borderId="2" xfId="0" applyFont="1" applyFill="1" applyBorder="1" applyAlignment="1"/>
    <xf numFmtId="49" fontId="7" fillId="2" borderId="14" xfId="2" applyNumberFormat="1" applyFont="1" applyFill="1" applyBorder="1" applyAlignment="1">
      <alignment horizontal="center"/>
    </xf>
    <xf numFmtId="0" fontId="7" fillId="2" borderId="9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8" fillId="2" borderId="2" xfId="2" applyNumberFormat="1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8" fillId="2" borderId="2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/>
    <xf numFmtId="2" fontId="10" fillId="2" borderId="1" xfId="0" applyNumberFormat="1" applyFont="1" applyFill="1" applyBorder="1"/>
    <xf numFmtId="49" fontId="7" fillId="2" borderId="2" xfId="2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/>
    <xf numFmtId="49" fontId="7" fillId="2" borderId="2" xfId="2" applyNumberFormat="1" applyFont="1" applyFill="1" applyBorder="1" applyAlignment="1">
      <alignment horizontal="center"/>
    </xf>
    <xf numFmtId="0" fontId="7" fillId="2" borderId="2" xfId="2" applyFont="1" applyFill="1" applyBorder="1" applyAlignment="1">
      <alignment horizontal="center" vertical="center" wrapText="1"/>
    </xf>
    <xf numFmtId="0" fontId="6" fillId="2" borderId="6" xfId="0" applyFont="1" applyFill="1" applyBorder="1"/>
    <xf numFmtId="165" fontId="6" fillId="2" borderId="3" xfId="0" applyNumberFormat="1" applyFont="1" applyFill="1" applyBorder="1" applyAlignment="1">
      <alignment horizontal="center"/>
    </xf>
    <xf numFmtId="0" fontId="12" fillId="2" borderId="2" xfId="0" applyFont="1" applyFill="1" applyBorder="1" applyAlignment="1"/>
    <xf numFmtId="0" fontId="12" fillId="2" borderId="14" xfId="0" applyFont="1" applyFill="1" applyBorder="1" applyAlignment="1"/>
    <xf numFmtId="0" fontId="12" fillId="2" borderId="3" xfId="0" applyFont="1" applyFill="1" applyBorder="1" applyAlignment="1"/>
    <xf numFmtId="0" fontId="12" fillId="2" borderId="1" xfId="0" applyFont="1" applyFill="1" applyBorder="1"/>
    <xf numFmtId="0" fontId="12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2" fontId="6" fillId="3" borderId="1" xfId="0" applyNumberFormat="1" applyFont="1" applyFill="1" applyBorder="1"/>
    <xf numFmtId="1" fontId="6" fillId="0" borderId="1" xfId="0" applyNumberFormat="1" applyFont="1" applyBorder="1"/>
    <xf numFmtId="1" fontId="10" fillId="0" borderId="1" xfId="0" applyNumberFormat="1" applyFont="1" applyBorder="1"/>
    <xf numFmtId="1" fontId="12" fillId="2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49" fontId="7" fillId="2" borderId="3" xfId="2" applyNumberFormat="1" applyFont="1" applyFill="1" applyBorder="1" applyAlignment="1">
      <alignment horizontal="center"/>
    </xf>
    <xf numFmtId="0" fontId="7" fillId="2" borderId="9" xfId="2" applyFont="1" applyFill="1" applyBorder="1" applyAlignment="1">
      <alignment horizontal="center" vertical="top" wrapText="1"/>
    </xf>
    <xf numFmtId="0" fontId="7" fillId="2" borderId="13" xfId="2" applyFont="1" applyFill="1" applyBorder="1" applyAlignment="1">
      <alignment horizontal="center" vertical="top" wrapText="1"/>
    </xf>
    <xf numFmtId="0" fontId="7" fillId="2" borderId="4" xfId="2" applyFont="1" applyFill="1" applyBorder="1" applyAlignment="1">
      <alignment horizontal="center" vertical="top" wrapText="1"/>
    </xf>
    <xf numFmtId="49" fontId="7" fillId="2" borderId="9" xfId="2" applyNumberFormat="1" applyFont="1" applyFill="1" applyBorder="1" applyAlignment="1">
      <alignment horizontal="center"/>
    </xf>
    <xf numFmtId="49" fontId="7" fillId="2" borderId="13" xfId="2" applyNumberFormat="1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top" wrapText="1"/>
    </xf>
    <xf numFmtId="0" fontId="8" fillId="2" borderId="13" xfId="2" applyFont="1" applyFill="1" applyBorder="1" applyAlignment="1">
      <alignment horizontal="center" vertical="top" wrapText="1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14" xfId="2" applyNumberFormat="1" applyFont="1" applyFill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7" fillId="2" borderId="9" xfId="2" applyNumberFormat="1" applyFont="1" applyFill="1" applyBorder="1" applyAlignment="1">
      <alignment horizontal="center" vertical="center" wrapText="1"/>
    </xf>
    <xf numFmtId="2" fontId="7" fillId="2" borderId="13" xfId="2" applyNumberFormat="1" applyFont="1" applyFill="1" applyBorder="1" applyAlignment="1">
      <alignment horizontal="center" vertical="center" wrapText="1"/>
    </xf>
    <xf numFmtId="49" fontId="8" fillId="2" borderId="9" xfId="2" applyNumberFormat="1" applyFont="1" applyFill="1" applyBorder="1" applyAlignment="1">
      <alignment horizontal="center" vertical="center" wrapText="1"/>
    </xf>
    <xf numFmtId="49" fontId="8" fillId="2" borderId="10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49" fontId="7" fillId="2" borderId="13" xfId="2" applyNumberFormat="1" applyFont="1" applyFill="1" applyBorder="1" applyAlignment="1">
      <alignment horizontal="center" vertical="center" wrapText="1"/>
    </xf>
    <xf numFmtId="49" fontId="7" fillId="2" borderId="4" xfId="2" applyNumberFormat="1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2" fontId="7" fillId="2" borderId="4" xfId="2" applyNumberFormat="1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/>
    </xf>
    <xf numFmtId="49" fontId="7" fillId="0" borderId="14" xfId="2" applyNumberFormat="1" applyFont="1" applyFill="1" applyBorder="1" applyAlignment="1">
      <alignment horizontal="center"/>
    </xf>
    <xf numFmtId="0" fontId="7" fillId="0" borderId="13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/>
    </xf>
    <xf numFmtId="14" fontId="7" fillId="2" borderId="14" xfId="2" applyNumberFormat="1" applyFont="1" applyFill="1" applyBorder="1" applyAlignment="1">
      <alignment horizontal="center"/>
    </xf>
    <xf numFmtId="14" fontId="7" fillId="2" borderId="3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/>
    </xf>
    <xf numFmtId="0" fontId="8" fillId="0" borderId="10" xfId="2" applyFont="1" applyFill="1" applyBorder="1" applyAlignment="1">
      <alignment horizontal="center"/>
    </xf>
    <xf numFmtId="0" fontId="7" fillId="2" borderId="7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top" wrapText="1"/>
    </xf>
    <xf numFmtId="0" fontId="7" fillId="2" borderId="14" xfId="2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 vertical="top" wrapText="1"/>
    </xf>
    <xf numFmtId="0" fontId="8" fillId="2" borderId="6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8" xfId="2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7" fillId="2" borderId="6" xfId="2" applyFont="1" applyFill="1" applyBorder="1" applyAlignment="1">
      <alignment horizontal="center"/>
    </xf>
    <xf numFmtId="0" fontId="7" fillId="2" borderId="7" xfId="2" applyFont="1" applyFill="1" applyBorder="1" applyAlignment="1">
      <alignment horizontal="center"/>
    </xf>
    <xf numFmtId="0" fontId="7" fillId="2" borderId="8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7" fillId="2" borderId="6" xfId="2" applyFont="1" applyFill="1" applyBorder="1" applyAlignment="1">
      <alignment horizontal="center" wrapText="1"/>
    </xf>
    <xf numFmtId="0" fontId="7" fillId="2" borderId="7" xfId="2" applyFont="1" applyFill="1" applyBorder="1" applyAlignment="1">
      <alignment horizontal="center" wrapText="1"/>
    </xf>
    <xf numFmtId="0" fontId="7" fillId="2" borderId="8" xfId="2" applyFont="1" applyFill="1" applyBorder="1" applyAlignment="1">
      <alignment horizontal="center" wrapText="1"/>
    </xf>
    <xf numFmtId="1" fontId="6" fillId="2" borderId="14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2" fontId="6" fillId="3" borderId="14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8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6" fontId="14" fillId="0" borderId="2" xfId="3" applyNumberFormat="1" applyFont="1" applyBorder="1" applyAlignment="1">
      <alignment horizontal="center"/>
    </xf>
    <xf numFmtId="166" fontId="14" fillId="0" borderId="14" xfId="3" applyNumberFormat="1" applyFont="1" applyBorder="1" applyAlignment="1">
      <alignment horizontal="center"/>
    </xf>
    <xf numFmtId="166" fontId="14" fillId="0" borderId="3" xfId="3" applyNumberFormat="1" applyFont="1" applyBorder="1" applyAlignment="1">
      <alignment horizontal="center"/>
    </xf>
    <xf numFmtId="0" fontId="8" fillId="2" borderId="11" xfId="2" applyFont="1" applyFill="1" applyBorder="1" applyAlignment="1">
      <alignment horizontal="center"/>
    </xf>
  </cellXfs>
  <cellStyles count="4">
    <cellStyle name="Обычный" xfId="0" builtinId="0"/>
    <cellStyle name="Обычный_Лист1" xfId="1"/>
    <cellStyle name="Обычный_Лист2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93"/>
  <sheetViews>
    <sheetView tabSelected="1" workbookViewId="0">
      <pane ySplit="15" topLeftCell="A292" activePane="bottomLeft" state="frozen"/>
      <selection pane="bottomLeft" activeCell="C10" sqref="C10"/>
    </sheetView>
  </sheetViews>
  <sheetFormatPr defaultRowHeight="15"/>
  <cols>
    <col min="1" max="1" width="5.140625" customWidth="1"/>
    <col min="2" max="2" width="19.85546875" customWidth="1"/>
    <col min="3" max="3" width="5" customWidth="1"/>
    <col min="4" max="4" width="8.5703125" customWidth="1"/>
    <col min="5" max="5" width="8.85546875" customWidth="1"/>
    <col min="6" max="6" width="5.5703125" customWidth="1"/>
    <col min="7" max="7" width="8.28515625" customWidth="1"/>
    <col min="8" max="8" width="7.85546875" customWidth="1"/>
    <col min="9" max="9" width="5.5703125" customWidth="1"/>
    <col min="10" max="10" width="4.140625" customWidth="1"/>
    <col min="11" max="11" width="4" customWidth="1"/>
    <col min="12" max="12" width="4.140625" customWidth="1"/>
    <col min="13" max="13" width="8.42578125" customWidth="1"/>
    <col min="14" max="14" width="9.140625" customWidth="1"/>
    <col min="15" max="15" width="5.42578125" customWidth="1"/>
    <col min="16" max="16" width="7.42578125" customWidth="1"/>
    <col min="17" max="17" width="7" customWidth="1"/>
    <col min="18" max="18" width="5.42578125" customWidth="1"/>
    <col min="19" max="19" width="4.7109375" customWidth="1"/>
    <col min="20" max="20" width="3.85546875" customWidth="1"/>
    <col min="21" max="21" width="3.140625" customWidth="1"/>
  </cols>
  <sheetData>
    <row r="2" spans="1:21">
      <c r="P2" t="s">
        <v>20</v>
      </c>
    </row>
    <row r="3" spans="1:21">
      <c r="P3" t="s">
        <v>21</v>
      </c>
    </row>
    <row r="4" spans="1:21">
      <c r="M4" t="s">
        <v>22</v>
      </c>
    </row>
    <row r="5" spans="1:21">
      <c r="O5" t="s">
        <v>23</v>
      </c>
    </row>
    <row r="6" spans="1:2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5.75">
      <c r="A7" s="15"/>
      <c r="B7" s="15"/>
      <c r="C7" s="15"/>
      <c r="D7" s="16"/>
      <c r="E7" s="16"/>
      <c r="F7" s="17"/>
      <c r="G7" s="16"/>
      <c r="H7" s="16"/>
      <c r="I7" s="16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8.75">
      <c r="A8" s="15"/>
      <c r="B8" s="15"/>
      <c r="C8" s="18" t="s">
        <v>33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5"/>
      <c r="R8" s="15"/>
      <c r="S8" s="15"/>
      <c r="T8" s="15"/>
      <c r="U8" s="15"/>
    </row>
    <row r="9" spans="1:21" ht="18.75">
      <c r="A9" s="15"/>
      <c r="B9" s="15"/>
      <c r="C9" s="18"/>
      <c r="D9" s="18" t="s">
        <v>141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9"/>
      <c r="Q9" s="15"/>
      <c r="R9" s="15"/>
      <c r="S9" s="15"/>
      <c r="T9" s="15"/>
      <c r="U9" s="15"/>
    </row>
    <row r="10" spans="1:21" ht="18.75">
      <c r="A10" s="15"/>
      <c r="B10" s="15"/>
      <c r="C10" s="18" t="s">
        <v>134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/>
      <c r="Q10" s="15"/>
      <c r="R10" s="15"/>
      <c r="S10" s="15"/>
      <c r="T10" s="15"/>
      <c r="U10" s="15"/>
    </row>
    <row r="11" spans="1:21" ht="18.75">
      <c r="A11" s="15"/>
      <c r="B11" s="15"/>
      <c r="C11" s="15"/>
      <c r="D11" s="18"/>
      <c r="E11" s="18"/>
      <c r="F11" s="18"/>
      <c r="G11" s="18"/>
      <c r="H11" s="18"/>
      <c r="I11" s="18"/>
      <c r="J11" s="18"/>
      <c r="K11" s="18"/>
      <c r="L11" s="18"/>
      <c r="M11" s="18" t="s">
        <v>34</v>
      </c>
      <c r="N11" s="18"/>
      <c r="O11" s="18"/>
      <c r="P11" s="19"/>
      <c r="Q11" s="15"/>
      <c r="R11" s="15"/>
      <c r="S11" s="15"/>
      <c r="T11" s="15"/>
      <c r="U11" s="15"/>
    </row>
    <row r="12" spans="1:21">
      <c r="A12" s="141" t="s">
        <v>9</v>
      </c>
      <c r="B12" s="141" t="s">
        <v>10</v>
      </c>
      <c r="C12" s="142" t="s">
        <v>13</v>
      </c>
      <c r="D12" s="143"/>
      <c r="E12" s="143"/>
      <c r="F12" s="144"/>
      <c r="G12" s="142" t="s">
        <v>14</v>
      </c>
      <c r="H12" s="143"/>
      <c r="I12" s="144"/>
      <c r="J12" s="141" t="s">
        <v>19</v>
      </c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</row>
    <row r="13" spans="1:21" ht="39" customHeight="1">
      <c r="A13" s="141"/>
      <c r="B13" s="141"/>
      <c r="C13" s="145"/>
      <c r="D13" s="146"/>
      <c r="E13" s="146"/>
      <c r="F13" s="147"/>
      <c r="G13" s="145"/>
      <c r="H13" s="146"/>
      <c r="I13" s="147"/>
      <c r="J13" s="148" t="s">
        <v>15</v>
      </c>
      <c r="K13" s="148"/>
      <c r="L13" s="148"/>
      <c r="M13" s="149" t="s">
        <v>16</v>
      </c>
      <c r="N13" s="150"/>
      <c r="O13" s="151"/>
      <c r="P13" s="148" t="s">
        <v>17</v>
      </c>
      <c r="Q13" s="148"/>
      <c r="R13" s="148"/>
      <c r="S13" s="148" t="s">
        <v>18</v>
      </c>
      <c r="T13" s="148"/>
      <c r="U13" s="148"/>
    </row>
    <row r="14" spans="1:21" ht="60">
      <c r="A14" s="20"/>
      <c r="B14" s="20"/>
      <c r="C14" s="21" t="s">
        <v>11</v>
      </c>
      <c r="D14" s="59" t="s">
        <v>135</v>
      </c>
      <c r="E14" s="59" t="s">
        <v>138</v>
      </c>
      <c r="F14" s="21" t="s">
        <v>12</v>
      </c>
      <c r="G14" s="59" t="s">
        <v>136</v>
      </c>
      <c r="H14" s="59" t="s">
        <v>137</v>
      </c>
      <c r="I14" s="21" t="s">
        <v>12</v>
      </c>
      <c r="J14" s="59" t="s">
        <v>136</v>
      </c>
      <c r="K14" s="68" t="s">
        <v>142</v>
      </c>
      <c r="L14" s="21" t="s">
        <v>12</v>
      </c>
      <c r="M14" s="59" t="s">
        <v>136</v>
      </c>
      <c r="N14" s="59" t="s">
        <v>138</v>
      </c>
      <c r="O14" s="21" t="s">
        <v>12</v>
      </c>
      <c r="P14" s="59" t="s">
        <v>136</v>
      </c>
      <c r="Q14" s="59" t="s">
        <v>137</v>
      </c>
      <c r="R14" s="21" t="s">
        <v>12</v>
      </c>
      <c r="S14" s="59" t="s">
        <v>136</v>
      </c>
      <c r="T14" s="59" t="s">
        <v>137</v>
      </c>
      <c r="U14" s="21" t="s">
        <v>12</v>
      </c>
    </row>
    <row r="15" spans="1:21">
      <c r="A15" s="20">
        <v>1</v>
      </c>
      <c r="B15" s="22">
        <v>2</v>
      </c>
      <c r="C15" s="21">
        <v>3</v>
      </c>
      <c r="D15" s="21">
        <v>4</v>
      </c>
      <c r="E15" s="21">
        <v>5</v>
      </c>
      <c r="F15" s="21">
        <v>6</v>
      </c>
      <c r="G15" s="21">
        <v>7</v>
      </c>
      <c r="H15" s="21">
        <v>8</v>
      </c>
      <c r="I15" s="21">
        <v>9</v>
      </c>
      <c r="J15" s="21">
        <v>10</v>
      </c>
      <c r="K15" s="21">
        <v>11</v>
      </c>
      <c r="L15" s="21">
        <v>12</v>
      </c>
      <c r="M15" s="21">
        <v>13</v>
      </c>
      <c r="N15" s="21">
        <v>14</v>
      </c>
      <c r="O15" s="21">
        <v>15</v>
      </c>
      <c r="P15" s="21">
        <v>16</v>
      </c>
      <c r="Q15" s="21">
        <v>17</v>
      </c>
      <c r="R15" s="21">
        <v>18</v>
      </c>
      <c r="S15" s="21">
        <v>19</v>
      </c>
      <c r="T15" s="21">
        <v>20</v>
      </c>
      <c r="U15" s="21">
        <v>21</v>
      </c>
    </row>
    <row r="16" spans="1:21">
      <c r="A16" s="23"/>
      <c r="B16" s="98" t="s">
        <v>121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100"/>
    </row>
    <row r="17" spans="1:21">
      <c r="A17" s="114" t="s">
        <v>35</v>
      </c>
      <c r="B17" s="80" t="s">
        <v>122</v>
      </c>
      <c r="C17" s="101" t="s">
        <v>25</v>
      </c>
      <c r="D17" s="104">
        <v>16575</v>
      </c>
      <c r="E17" s="107">
        <v>3722.5</v>
      </c>
      <c r="F17" s="152">
        <f>E17/D17*100</f>
        <v>22.458521870286578</v>
      </c>
      <c r="G17" s="104">
        <v>16575</v>
      </c>
      <c r="H17" s="107">
        <v>3722.5</v>
      </c>
      <c r="I17" s="152">
        <f>H17/G17*100</f>
        <v>22.458521870286578</v>
      </c>
      <c r="J17" s="107"/>
      <c r="K17" s="107"/>
      <c r="L17" s="107"/>
      <c r="M17" s="107"/>
      <c r="N17" s="107"/>
      <c r="O17" s="152"/>
      <c r="P17" s="104">
        <v>16575</v>
      </c>
      <c r="Q17" s="107">
        <v>3722.5</v>
      </c>
      <c r="R17" s="107">
        <f>Q17/P17*100</f>
        <v>22.458521870286578</v>
      </c>
      <c r="S17" s="107"/>
      <c r="T17" s="107"/>
      <c r="U17" s="107"/>
    </row>
    <row r="18" spans="1:21">
      <c r="A18" s="115"/>
      <c r="B18" s="81"/>
      <c r="C18" s="102"/>
      <c r="D18" s="105"/>
      <c r="E18" s="108"/>
      <c r="F18" s="153"/>
      <c r="G18" s="105"/>
      <c r="H18" s="108"/>
      <c r="I18" s="153"/>
      <c r="J18" s="108"/>
      <c r="K18" s="108"/>
      <c r="L18" s="108"/>
      <c r="M18" s="108"/>
      <c r="N18" s="108"/>
      <c r="O18" s="153"/>
      <c r="P18" s="105"/>
      <c r="Q18" s="108"/>
      <c r="R18" s="108"/>
      <c r="S18" s="108"/>
      <c r="T18" s="108"/>
      <c r="U18" s="108"/>
    </row>
    <row r="19" spans="1:21">
      <c r="A19" s="115"/>
      <c r="B19" s="81"/>
      <c r="C19" s="102"/>
      <c r="D19" s="105"/>
      <c r="E19" s="108"/>
      <c r="F19" s="153"/>
      <c r="G19" s="105"/>
      <c r="H19" s="108"/>
      <c r="I19" s="153"/>
      <c r="J19" s="108"/>
      <c r="K19" s="108"/>
      <c r="L19" s="108"/>
      <c r="M19" s="108"/>
      <c r="N19" s="108"/>
      <c r="O19" s="153"/>
      <c r="P19" s="105"/>
      <c r="Q19" s="108"/>
      <c r="R19" s="108"/>
      <c r="S19" s="108"/>
      <c r="T19" s="108"/>
      <c r="U19" s="108"/>
    </row>
    <row r="20" spans="1:21">
      <c r="A20" s="115"/>
      <c r="B20" s="81"/>
      <c r="C20" s="102"/>
      <c r="D20" s="105"/>
      <c r="E20" s="108"/>
      <c r="F20" s="153"/>
      <c r="G20" s="105"/>
      <c r="H20" s="108"/>
      <c r="I20" s="153"/>
      <c r="J20" s="108"/>
      <c r="K20" s="108"/>
      <c r="L20" s="108"/>
      <c r="M20" s="108"/>
      <c r="N20" s="108"/>
      <c r="O20" s="153"/>
      <c r="P20" s="105"/>
      <c r="Q20" s="108"/>
      <c r="R20" s="108"/>
      <c r="S20" s="108"/>
      <c r="T20" s="108"/>
      <c r="U20" s="108"/>
    </row>
    <row r="21" spans="1:21">
      <c r="A21" s="115"/>
      <c r="B21" s="81"/>
      <c r="C21" s="102"/>
      <c r="D21" s="105"/>
      <c r="E21" s="108"/>
      <c r="F21" s="153"/>
      <c r="G21" s="105"/>
      <c r="H21" s="108"/>
      <c r="I21" s="153"/>
      <c r="J21" s="108"/>
      <c r="K21" s="108"/>
      <c r="L21" s="108"/>
      <c r="M21" s="108"/>
      <c r="N21" s="108"/>
      <c r="O21" s="153"/>
      <c r="P21" s="105"/>
      <c r="Q21" s="108"/>
      <c r="R21" s="108"/>
      <c r="S21" s="108"/>
      <c r="T21" s="108"/>
      <c r="U21" s="108"/>
    </row>
    <row r="22" spans="1:21">
      <c r="A22" s="115"/>
      <c r="B22" s="81"/>
      <c r="C22" s="102"/>
      <c r="D22" s="105"/>
      <c r="E22" s="108"/>
      <c r="F22" s="153"/>
      <c r="G22" s="105"/>
      <c r="H22" s="108"/>
      <c r="I22" s="153"/>
      <c r="J22" s="108"/>
      <c r="K22" s="108"/>
      <c r="L22" s="108"/>
      <c r="M22" s="108"/>
      <c r="N22" s="108"/>
      <c r="O22" s="153"/>
      <c r="P22" s="105"/>
      <c r="Q22" s="108"/>
      <c r="R22" s="108"/>
      <c r="S22" s="108"/>
      <c r="T22" s="108"/>
      <c r="U22" s="108"/>
    </row>
    <row r="23" spans="1:21">
      <c r="A23" s="115"/>
      <c r="B23" s="81"/>
      <c r="C23" s="102"/>
      <c r="D23" s="105"/>
      <c r="E23" s="108"/>
      <c r="F23" s="153"/>
      <c r="G23" s="105"/>
      <c r="H23" s="108"/>
      <c r="I23" s="153"/>
      <c r="J23" s="108"/>
      <c r="K23" s="108"/>
      <c r="L23" s="108"/>
      <c r="M23" s="108"/>
      <c r="N23" s="108"/>
      <c r="O23" s="153"/>
      <c r="P23" s="105"/>
      <c r="Q23" s="108"/>
      <c r="R23" s="108"/>
      <c r="S23" s="108"/>
      <c r="T23" s="108"/>
      <c r="U23" s="108"/>
    </row>
    <row r="24" spans="1:21">
      <c r="A24" s="116"/>
      <c r="B24" s="82"/>
      <c r="C24" s="103"/>
      <c r="D24" s="106"/>
      <c r="E24" s="109"/>
      <c r="F24" s="154"/>
      <c r="G24" s="106"/>
      <c r="H24" s="109"/>
      <c r="I24" s="154"/>
      <c r="J24" s="109"/>
      <c r="K24" s="109"/>
      <c r="L24" s="109"/>
      <c r="M24" s="109"/>
      <c r="N24" s="109"/>
      <c r="O24" s="154"/>
      <c r="P24" s="106"/>
      <c r="Q24" s="109"/>
      <c r="R24" s="109"/>
      <c r="S24" s="109"/>
      <c r="T24" s="109"/>
      <c r="U24" s="109"/>
    </row>
    <row r="25" spans="1:21">
      <c r="A25" s="89" t="s">
        <v>24</v>
      </c>
      <c r="B25" s="97" t="s">
        <v>83</v>
      </c>
      <c r="C25" s="101" t="s">
        <v>25</v>
      </c>
      <c r="D25" s="104">
        <v>677.7</v>
      </c>
      <c r="E25" s="107">
        <v>79.599999999999994</v>
      </c>
      <c r="F25" s="152">
        <f>E25/D25*100</f>
        <v>11.745610151984652</v>
      </c>
      <c r="G25" s="104">
        <v>677.7</v>
      </c>
      <c r="H25" s="107">
        <v>79.599999999999994</v>
      </c>
      <c r="I25" s="152">
        <f>H25/G25*100</f>
        <v>11.745610151984652</v>
      </c>
      <c r="J25" s="107"/>
      <c r="K25" s="107"/>
      <c r="L25" s="107"/>
      <c r="M25" s="107"/>
      <c r="N25" s="107"/>
      <c r="O25" s="107"/>
      <c r="P25" s="104">
        <v>677.7</v>
      </c>
      <c r="Q25" s="107">
        <v>79.599999999999994</v>
      </c>
      <c r="R25" s="152">
        <f>Q25/P25*100</f>
        <v>11.745610151984652</v>
      </c>
      <c r="S25" s="107"/>
      <c r="T25" s="107"/>
      <c r="U25" s="107"/>
    </row>
    <row r="26" spans="1:21">
      <c r="A26" s="119"/>
      <c r="B26" s="117"/>
      <c r="C26" s="102"/>
      <c r="D26" s="105"/>
      <c r="E26" s="108"/>
      <c r="F26" s="153"/>
      <c r="G26" s="105"/>
      <c r="H26" s="108"/>
      <c r="I26" s="153"/>
      <c r="J26" s="108"/>
      <c r="K26" s="108"/>
      <c r="L26" s="108"/>
      <c r="M26" s="108"/>
      <c r="N26" s="108"/>
      <c r="O26" s="108"/>
      <c r="P26" s="105"/>
      <c r="Q26" s="108"/>
      <c r="R26" s="153"/>
      <c r="S26" s="108"/>
      <c r="T26" s="108"/>
      <c r="U26" s="108"/>
    </row>
    <row r="27" spans="1:21">
      <c r="A27" s="119"/>
      <c r="B27" s="117"/>
      <c r="C27" s="102"/>
      <c r="D27" s="105"/>
      <c r="E27" s="108"/>
      <c r="F27" s="153"/>
      <c r="G27" s="105"/>
      <c r="H27" s="108"/>
      <c r="I27" s="153"/>
      <c r="J27" s="108"/>
      <c r="K27" s="108"/>
      <c r="L27" s="108"/>
      <c r="M27" s="108"/>
      <c r="N27" s="108"/>
      <c r="O27" s="108"/>
      <c r="P27" s="105"/>
      <c r="Q27" s="108"/>
      <c r="R27" s="153"/>
      <c r="S27" s="108"/>
      <c r="T27" s="108"/>
      <c r="U27" s="108"/>
    </row>
    <row r="28" spans="1:21">
      <c r="A28" s="119"/>
      <c r="B28" s="117"/>
      <c r="C28" s="102"/>
      <c r="D28" s="105"/>
      <c r="E28" s="108"/>
      <c r="F28" s="153"/>
      <c r="G28" s="105"/>
      <c r="H28" s="108"/>
      <c r="I28" s="153"/>
      <c r="J28" s="108"/>
      <c r="K28" s="108"/>
      <c r="L28" s="108"/>
      <c r="M28" s="108"/>
      <c r="N28" s="108"/>
      <c r="O28" s="108"/>
      <c r="P28" s="105"/>
      <c r="Q28" s="108"/>
      <c r="R28" s="153"/>
      <c r="S28" s="108"/>
      <c r="T28" s="108"/>
      <c r="U28" s="108"/>
    </row>
    <row r="29" spans="1:21">
      <c r="A29" s="119"/>
      <c r="B29" s="117"/>
      <c r="C29" s="102"/>
      <c r="D29" s="105"/>
      <c r="E29" s="108"/>
      <c r="F29" s="153"/>
      <c r="G29" s="105"/>
      <c r="H29" s="108"/>
      <c r="I29" s="153"/>
      <c r="J29" s="108"/>
      <c r="K29" s="108"/>
      <c r="L29" s="108"/>
      <c r="M29" s="108"/>
      <c r="N29" s="108"/>
      <c r="O29" s="108"/>
      <c r="P29" s="105"/>
      <c r="Q29" s="108"/>
      <c r="R29" s="153"/>
      <c r="S29" s="108"/>
      <c r="T29" s="108"/>
      <c r="U29" s="108"/>
    </row>
    <row r="30" spans="1:21">
      <c r="A30" s="119"/>
      <c r="B30" s="117"/>
      <c r="C30" s="102"/>
      <c r="D30" s="105"/>
      <c r="E30" s="108"/>
      <c r="F30" s="153"/>
      <c r="G30" s="105"/>
      <c r="H30" s="108"/>
      <c r="I30" s="153"/>
      <c r="J30" s="108"/>
      <c r="K30" s="108"/>
      <c r="L30" s="108"/>
      <c r="M30" s="108"/>
      <c r="N30" s="108"/>
      <c r="O30" s="108"/>
      <c r="P30" s="105"/>
      <c r="Q30" s="108"/>
      <c r="R30" s="153"/>
      <c r="S30" s="108"/>
      <c r="T30" s="108"/>
      <c r="U30" s="108"/>
    </row>
    <row r="31" spans="1:21">
      <c r="A31" s="119"/>
      <c r="B31" s="117"/>
      <c r="C31" s="102"/>
      <c r="D31" s="105"/>
      <c r="E31" s="108"/>
      <c r="F31" s="153"/>
      <c r="G31" s="105"/>
      <c r="H31" s="108"/>
      <c r="I31" s="153"/>
      <c r="J31" s="108"/>
      <c r="K31" s="108"/>
      <c r="L31" s="108"/>
      <c r="M31" s="108"/>
      <c r="N31" s="108"/>
      <c r="O31" s="108"/>
      <c r="P31" s="105"/>
      <c r="Q31" s="108"/>
      <c r="R31" s="153"/>
      <c r="S31" s="108"/>
      <c r="T31" s="108"/>
      <c r="U31" s="108"/>
    </row>
    <row r="32" spans="1:21">
      <c r="A32" s="120"/>
      <c r="B32" s="117"/>
      <c r="C32" s="103"/>
      <c r="D32" s="106"/>
      <c r="E32" s="109"/>
      <c r="F32" s="154"/>
      <c r="G32" s="106"/>
      <c r="H32" s="109"/>
      <c r="I32" s="154"/>
      <c r="J32" s="109"/>
      <c r="K32" s="109"/>
      <c r="L32" s="109"/>
      <c r="M32" s="109"/>
      <c r="N32" s="109"/>
      <c r="O32" s="109"/>
      <c r="P32" s="106"/>
      <c r="Q32" s="109"/>
      <c r="R32" s="154"/>
      <c r="S32" s="109"/>
      <c r="T32" s="109"/>
      <c r="U32" s="109"/>
    </row>
    <row r="33" spans="1:21">
      <c r="A33" s="24"/>
      <c r="B33" s="25"/>
      <c r="C33" s="26"/>
      <c r="D33" s="27"/>
      <c r="E33" s="27"/>
      <c r="F33" s="28"/>
      <c r="G33" s="27"/>
      <c r="H33" s="27"/>
      <c r="I33" s="28"/>
      <c r="J33" s="27"/>
      <c r="K33" s="27"/>
      <c r="L33" s="27"/>
      <c r="M33" s="27"/>
      <c r="N33" s="27"/>
      <c r="O33" s="27"/>
      <c r="P33" s="27"/>
      <c r="Q33" s="27"/>
      <c r="R33" s="28"/>
      <c r="S33" s="27"/>
      <c r="T33" s="27"/>
      <c r="U33" s="27"/>
    </row>
    <row r="34" spans="1:21">
      <c r="A34" s="112" t="s">
        <v>44</v>
      </c>
      <c r="B34" s="113"/>
      <c r="C34" s="20" t="s">
        <v>25</v>
      </c>
      <c r="D34" s="20">
        <f>SUM(D17:D32)</f>
        <v>17252.7</v>
      </c>
      <c r="E34" s="20">
        <f>SUM(E17:E32)</f>
        <v>3802.1</v>
      </c>
      <c r="F34" s="20">
        <v>100</v>
      </c>
      <c r="G34" s="20">
        <f t="shared" ref="G34:U34" si="0">G17+G25</f>
        <v>17252.7</v>
      </c>
      <c r="H34" s="20">
        <f t="shared" si="0"/>
        <v>3802.1</v>
      </c>
      <c r="I34" s="20">
        <v>100</v>
      </c>
      <c r="J34" s="20">
        <f t="shared" si="0"/>
        <v>0</v>
      </c>
      <c r="K34" s="20">
        <f t="shared" si="0"/>
        <v>0</v>
      </c>
      <c r="L34" s="20">
        <f t="shared" si="0"/>
        <v>0</v>
      </c>
      <c r="M34" s="20">
        <f t="shared" si="0"/>
        <v>0</v>
      </c>
      <c r="N34" s="20">
        <f t="shared" si="0"/>
        <v>0</v>
      </c>
      <c r="O34" s="20">
        <f t="shared" si="0"/>
        <v>0</v>
      </c>
      <c r="P34" s="20">
        <f t="shared" si="0"/>
        <v>17252.7</v>
      </c>
      <c r="Q34" s="20">
        <f t="shared" si="0"/>
        <v>3802.1</v>
      </c>
      <c r="R34" s="20">
        <v>100</v>
      </c>
      <c r="S34" s="20">
        <f t="shared" si="0"/>
        <v>0</v>
      </c>
      <c r="T34" s="20">
        <f t="shared" si="0"/>
        <v>0</v>
      </c>
      <c r="U34" s="20">
        <f t="shared" si="0"/>
        <v>0</v>
      </c>
    </row>
    <row r="35" spans="1:21" ht="32.25" customHeight="1">
      <c r="A35" s="29"/>
      <c r="B35" s="158" t="s">
        <v>110</v>
      </c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9"/>
    </row>
    <row r="36" spans="1:21">
      <c r="A36" s="155" t="s">
        <v>36</v>
      </c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7"/>
    </row>
    <row r="37" spans="1:21">
      <c r="A37" s="89" t="s">
        <v>54</v>
      </c>
      <c r="B37" s="75" t="s">
        <v>123</v>
      </c>
      <c r="C37" s="101" t="s">
        <v>25</v>
      </c>
      <c r="D37" s="104">
        <v>18984</v>
      </c>
      <c r="E37" s="107">
        <v>5267.7</v>
      </c>
      <c r="F37" s="152">
        <f>E37/D37*100</f>
        <v>27.74810366624526</v>
      </c>
      <c r="G37" s="104">
        <v>18984</v>
      </c>
      <c r="H37" s="107">
        <v>5267.7</v>
      </c>
      <c r="I37" s="152">
        <f>H37/G37*100</f>
        <v>27.74810366624526</v>
      </c>
      <c r="J37" s="107"/>
      <c r="K37" s="107"/>
      <c r="L37" s="107"/>
      <c r="M37" s="107"/>
      <c r="N37" s="107"/>
      <c r="O37" s="107"/>
      <c r="P37" s="104">
        <v>18984</v>
      </c>
      <c r="Q37" s="107">
        <v>5267.7</v>
      </c>
      <c r="R37" s="152">
        <f>Q37/P37*100</f>
        <v>27.74810366624526</v>
      </c>
      <c r="S37" s="107"/>
      <c r="T37" s="107"/>
      <c r="U37" s="107"/>
    </row>
    <row r="38" spans="1:21">
      <c r="A38" s="90"/>
      <c r="B38" s="76"/>
      <c r="C38" s="102"/>
      <c r="D38" s="105"/>
      <c r="E38" s="108"/>
      <c r="F38" s="153"/>
      <c r="G38" s="105"/>
      <c r="H38" s="108"/>
      <c r="I38" s="153"/>
      <c r="J38" s="108"/>
      <c r="K38" s="108"/>
      <c r="L38" s="108"/>
      <c r="M38" s="108"/>
      <c r="N38" s="108"/>
      <c r="O38" s="108"/>
      <c r="P38" s="105"/>
      <c r="Q38" s="108"/>
      <c r="R38" s="153"/>
      <c r="S38" s="108"/>
      <c r="T38" s="108"/>
      <c r="U38" s="108"/>
    </row>
    <row r="39" spans="1:21">
      <c r="A39" s="90"/>
      <c r="B39" s="76"/>
      <c r="C39" s="102"/>
      <c r="D39" s="105"/>
      <c r="E39" s="108"/>
      <c r="F39" s="153"/>
      <c r="G39" s="105"/>
      <c r="H39" s="108"/>
      <c r="I39" s="153"/>
      <c r="J39" s="108"/>
      <c r="K39" s="108"/>
      <c r="L39" s="108"/>
      <c r="M39" s="108"/>
      <c r="N39" s="108"/>
      <c r="O39" s="108"/>
      <c r="P39" s="105"/>
      <c r="Q39" s="108"/>
      <c r="R39" s="153"/>
      <c r="S39" s="108"/>
      <c r="T39" s="108"/>
      <c r="U39" s="108"/>
    </row>
    <row r="40" spans="1:21">
      <c r="A40" s="90"/>
      <c r="B40" s="76"/>
      <c r="C40" s="102"/>
      <c r="D40" s="105"/>
      <c r="E40" s="108"/>
      <c r="F40" s="153"/>
      <c r="G40" s="105"/>
      <c r="H40" s="108"/>
      <c r="I40" s="153"/>
      <c r="J40" s="108"/>
      <c r="K40" s="108"/>
      <c r="L40" s="108"/>
      <c r="M40" s="108"/>
      <c r="N40" s="108"/>
      <c r="O40" s="108"/>
      <c r="P40" s="105"/>
      <c r="Q40" s="108"/>
      <c r="R40" s="153"/>
      <c r="S40" s="108"/>
      <c r="T40" s="108"/>
      <c r="U40" s="108"/>
    </row>
    <row r="41" spans="1:21">
      <c r="A41" s="90"/>
      <c r="B41" s="76"/>
      <c r="C41" s="102"/>
      <c r="D41" s="105"/>
      <c r="E41" s="108"/>
      <c r="F41" s="153"/>
      <c r="G41" s="105"/>
      <c r="H41" s="108"/>
      <c r="I41" s="153"/>
      <c r="J41" s="108"/>
      <c r="K41" s="108"/>
      <c r="L41" s="108"/>
      <c r="M41" s="108"/>
      <c r="N41" s="108"/>
      <c r="O41" s="108"/>
      <c r="P41" s="105"/>
      <c r="Q41" s="108"/>
      <c r="R41" s="153"/>
      <c r="S41" s="108"/>
      <c r="T41" s="108"/>
      <c r="U41" s="108"/>
    </row>
    <row r="42" spans="1:21">
      <c r="A42" s="90"/>
      <c r="B42" s="76"/>
      <c r="C42" s="102"/>
      <c r="D42" s="105"/>
      <c r="E42" s="108"/>
      <c r="F42" s="153"/>
      <c r="G42" s="105"/>
      <c r="H42" s="108"/>
      <c r="I42" s="153"/>
      <c r="J42" s="108"/>
      <c r="K42" s="108"/>
      <c r="L42" s="108"/>
      <c r="M42" s="108"/>
      <c r="N42" s="108"/>
      <c r="O42" s="108"/>
      <c r="P42" s="105"/>
      <c r="Q42" s="108"/>
      <c r="R42" s="153"/>
      <c r="S42" s="108"/>
      <c r="T42" s="108"/>
      <c r="U42" s="108"/>
    </row>
    <row r="43" spans="1:21">
      <c r="A43" s="90"/>
      <c r="B43" s="76"/>
      <c r="C43" s="102"/>
      <c r="D43" s="105"/>
      <c r="E43" s="108"/>
      <c r="F43" s="153"/>
      <c r="G43" s="105"/>
      <c r="H43" s="108"/>
      <c r="I43" s="153"/>
      <c r="J43" s="108"/>
      <c r="K43" s="108"/>
      <c r="L43" s="108"/>
      <c r="M43" s="108"/>
      <c r="N43" s="108"/>
      <c r="O43" s="108"/>
      <c r="P43" s="105"/>
      <c r="Q43" s="108"/>
      <c r="R43" s="153"/>
      <c r="S43" s="108"/>
      <c r="T43" s="108"/>
      <c r="U43" s="108"/>
    </row>
    <row r="44" spans="1:21">
      <c r="A44" s="91"/>
      <c r="B44" s="92"/>
      <c r="C44" s="103"/>
      <c r="D44" s="106"/>
      <c r="E44" s="109"/>
      <c r="F44" s="154"/>
      <c r="G44" s="106"/>
      <c r="H44" s="109"/>
      <c r="I44" s="154"/>
      <c r="J44" s="109"/>
      <c r="K44" s="109"/>
      <c r="L44" s="109"/>
      <c r="M44" s="109"/>
      <c r="N44" s="109"/>
      <c r="O44" s="109"/>
      <c r="P44" s="106"/>
      <c r="Q44" s="109"/>
      <c r="R44" s="154"/>
      <c r="S44" s="109"/>
      <c r="T44" s="109"/>
      <c r="U44" s="109"/>
    </row>
    <row r="45" spans="1:21">
      <c r="A45" s="90"/>
      <c r="B45" s="96" t="s">
        <v>0</v>
      </c>
      <c r="C45" s="72" t="s">
        <v>25</v>
      </c>
      <c r="D45" s="104">
        <v>6</v>
      </c>
      <c r="E45" s="107">
        <v>6</v>
      </c>
      <c r="F45" s="107">
        <v>100</v>
      </c>
      <c r="G45" s="107">
        <v>6</v>
      </c>
      <c r="H45" s="107">
        <v>6</v>
      </c>
      <c r="I45" s="107">
        <v>100</v>
      </c>
      <c r="J45" s="107"/>
      <c r="K45" s="107"/>
      <c r="L45" s="107"/>
      <c r="M45" s="107"/>
      <c r="N45" s="107"/>
      <c r="O45" s="107"/>
      <c r="P45" s="107">
        <v>6</v>
      </c>
      <c r="Q45" s="107">
        <v>6</v>
      </c>
      <c r="R45" s="107">
        <v>100</v>
      </c>
      <c r="S45" s="107"/>
      <c r="T45" s="107"/>
      <c r="U45" s="107"/>
    </row>
    <row r="46" spans="1:21">
      <c r="A46" s="90"/>
      <c r="B46" s="96"/>
      <c r="C46" s="73"/>
      <c r="D46" s="105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</row>
    <row r="47" spans="1:21">
      <c r="A47" s="90"/>
      <c r="B47" s="96"/>
      <c r="C47" s="73"/>
      <c r="D47" s="105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</row>
    <row r="48" spans="1:21">
      <c r="A48" s="90"/>
      <c r="B48" s="96"/>
      <c r="C48" s="73"/>
      <c r="D48" s="105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</row>
    <row r="49" spans="1:21" ht="12" customHeight="1">
      <c r="A49" s="90"/>
      <c r="B49" s="96"/>
      <c r="C49" s="73"/>
      <c r="D49" s="105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</row>
    <row r="50" spans="1:21" ht="15" hidden="1" customHeight="1">
      <c r="A50" s="90"/>
      <c r="B50" s="96"/>
      <c r="C50" s="30"/>
      <c r="D50" s="105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</row>
    <row r="51" spans="1:21" ht="15" hidden="1" customHeight="1">
      <c r="A51" s="91"/>
      <c r="B51" s="96"/>
      <c r="C51" s="31"/>
      <c r="D51" s="106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</row>
    <row r="52" spans="1:21" ht="31.5" customHeight="1">
      <c r="A52" s="78" t="s">
        <v>86</v>
      </c>
      <c r="B52" s="75" t="s">
        <v>81</v>
      </c>
      <c r="C52" s="72" t="s">
        <v>25</v>
      </c>
      <c r="D52" s="53">
        <v>20</v>
      </c>
      <c r="E52" s="32"/>
      <c r="F52" s="32"/>
      <c r="G52" s="32">
        <v>20</v>
      </c>
      <c r="H52" s="32"/>
      <c r="I52" s="32"/>
      <c r="J52" s="32"/>
      <c r="K52" s="32"/>
      <c r="L52" s="32"/>
      <c r="M52" s="32"/>
      <c r="N52" s="32"/>
      <c r="O52" s="32"/>
      <c r="P52" s="32">
        <v>20</v>
      </c>
      <c r="Q52" s="32"/>
      <c r="R52" s="32"/>
      <c r="S52" s="32"/>
      <c r="T52" s="32"/>
      <c r="U52" s="32"/>
    </row>
    <row r="53" spans="1:21" ht="8.25" hidden="1" customHeight="1">
      <c r="A53" s="78"/>
      <c r="B53" s="76"/>
      <c r="C53" s="73"/>
      <c r="D53" s="54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</row>
    <row r="54" spans="1:21" ht="15" hidden="1" customHeight="1">
      <c r="A54" s="78"/>
      <c r="B54" s="76"/>
      <c r="C54" s="73"/>
      <c r="D54" s="54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</row>
    <row r="55" spans="1:21" ht="15" hidden="1" customHeight="1">
      <c r="A55" s="78"/>
      <c r="B55" s="76"/>
      <c r="C55" s="73"/>
      <c r="D55" s="54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</row>
    <row r="56" spans="1:21" ht="15" hidden="1" customHeight="1">
      <c r="A56" s="78"/>
      <c r="B56" s="76"/>
      <c r="C56" s="73"/>
      <c r="D56" s="54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</row>
    <row r="57" spans="1:21" ht="15" hidden="1" customHeight="1">
      <c r="A57" s="78"/>
      <c r="B57" s="76"/>
      <c r="C57" s="30"/>
      <c r="D57" s="54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</row>
    <row r="58" spans="1:21" ht="15.75" hidden="1" customHeight="1">
      <c r="A58" s="79"/>
      <c r="B58" s="92"/>
      <c r="C58" s="31"/>
      <c r="D58" s="55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1:21">
      <c r="A59" s="77" t="s">
        <v>55</v>
      </c>
      <c r="B59" s="75" t="s">
        <v>1</v>
      </c>
      <c r="C59" s="72" t="s">
        <v>25</v>
      </c>
      <c r="D59" s="104">
        <v>6</v>
      </c>
      <c r="E59" s="107"/>
      <c r="F59" s="107"/>
      <c r="G59" s="107">
        <v>6</v>
      </c>
      <c r="H59" s="107"/>
      <c r="I59" s="107"/>
      <c r="J59" s="107"/>
      <c r="K59" s="107"/>
      <c r="L59" s="107"/>
      <c r="M59" s="107"/>
      <c r="N59" s="107"/>
      <c r="O59" s="107"/>
      <c r="P59" s="107">
        <v>6</v>
      </c>
      <c r="Q59" s="107"/>
      <c r="R59" s="107"/>
      <c r="S59" s="107"/>
      <c r="T59" s="107"/>
      <c r="U59" s="107"/>
    </row>
    <row r="60" spans="1:21" ht="21" customHeight="1">
      <c r="A60" s="78"/>
      <c r="B60" s="76"/>
      <c r="C60" s="74"/>
      <c r="D60" s="106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</row>
    <row r="61" spans="1:21">
      <c r="A61" s="77" t="s">
        <v>56</v>
      </c>
      <c r="B61" s="110" t="s">
        <v>7</v>
      </c>
      <c r="C61" s="72" t="s">
        <v>25</v>
      </c>
      <c r="D61" s="104">
        <v>16</v>
      </c>
      <c r="E61" s="107"/>
      <c r="F61" s="107"/>
      <c r="G61" s="107">
        <v>16</v>
      </c>
      <c r="H61" s="107"/>
      <c r="I61" s="107"/>
      <c r="J61" s="107"/>
      <c r="K61" s="107"/>
      <c r="L61" s="107"/>
      <c r="M61" s="107"/>
      <c r="N61" s="107"/>
      <c r="O61" s="107"/>
      <c r="P61" s="107">
        <v>16</v>
      </c>
      <c r="Q61" s="107"/>
      <c r="R61" s="152"/>
      <c r="S61" s="107"/>
      <c r="T61" s="107"/>
      <c r="U61" s="107"/>
    </row>
    <row r="62" spans="1:21">
      <c r="A62" s="78"/>
      <c r="B62" s="111"/>
      <c r="C62" s="73"/>
      <c r="D62" s="105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53"/>
      <c r="S62" s="108"/>
      <c r="T62" s="108"/>
      <c r="U62" s="108"/>
    </row>
    <row r="63" spans="1:21">
      <c r="A63" s="78"/>
      <c r="B63" s="111"/>
      <c r="C63" s="73"/>
      <c r="D63" s="105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53"/>
      <c r="S63" s="108"/>
      <c r="T63" s="108"/>
      <c r="U63" s="108"/>
    </row>
    <row r="64" spans="1:21">
      <c r="A64" s="78"/>
      <c r="B64" s="111"/>
      <c r="C64" s="73"/>
      <c r="D64" s="105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53"/>
      <c r="S64" s="108"/>
      <c r="T64" s="108"/>
      <c r="U64" s="108"/>
    </row>
    <row r="65" spans="1:21">
      <c r="A65" s="78"/>
      <c r="B65" s="111"/>
      <c r="C65" s="73"/>
      <c r="D65" s="105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53"/>
      <c r="S65" s="108"/>
      <c r="T65" s="108"/>
      <c r="U65" s="108"/>
    </row>
    <row r="66" spans="1:21">
      <c r="A66" s="78"/>
      <c r="B66" s="111"/>
      <c r="C66" s="73"/>
      <c r="D66" s="105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53"/>
      <c r="S66" s="108"/>
      <c r="T66" s="108"/>
      <c r="U66" s="108"/>
    </row>
    <row r="67" spans="1:21">
      <c r="A67" s="78"/>
      <c r="B67" s="111"/>
      <c r="C67" s="73"/>
      <c r="D67" s="105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53"/>
      <c r="S67" s="108"/>
      <c r="T67" s="108"/>
      <c r="U67" s="108"/>
    </row>
    <row r="68" spans="1:21" ht="25.5" customHeight="1">
      <c r="A68" s="78"/>
      <c r="B68" s="111"/>
      <c r="C68" s="74"/>
      <c r="D68" s="106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54"/>
      <c r="S68" s="109"/>
      <c r="T68" s="109"/>
      <c r="U68" s="109"/>
    </row>
    <row r="69" spans="1:21" hidden="1">
      <c r="A69" s="79"/>
      <c r="B69" s="118"/>
      <c r="C69" s="20"/>
      <c r="D69" s="56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</row>
    <row r="70" spans="1:21">
      <c r="A70" s="77" t="s">
        <v>62</v>
      </c>
      <c r="B70" s="110" t="s">
        <v>2</v>
      </c>
      <c r="C70" s="72" t="s">
        <v>25</v>
      </c>
      <c r="D70" s="104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</row>
    <row r="71" spans="1:21" ht="21" customHeight="1">
      <c r="A71" s="78"/>
      <c r="B71" s="111"/>
      <c r="C71" s="74"/>
      <c r="D71" s="106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</row>
    <row r="72" spans="1:21">
      <c r="A72" s="77" t="s">
        <v>63</v>
      </c>
      <c r="B72" s="110" t="s">
        <v>3</v>
      </c>
      <c r="C72" s="72" t="s">
        <v>25</v>
      </c>
      <c r="D72" s="104">
        <v>18</v>
      </c>
      <c r="E72" s="107"/>
      <c r="F72" s="107"/>
      <c r="G72" s="107">
        <v>18</v>
      </c>
      <c r="H72" s="107"/>
      <c r="I72" s="107"/>
      <c r="J72" s="107"/>
      <c r="K72" s="107"/>
      <c r="L72" s="107"/>
      <c r="M72" s="107"/>
      <c r="N72" s="107"/>
      <c r="O72" s="107"/>
      <c r="P72" s="107">
        <v>18</v>
      </c>
      <c r="Q72" s="107"/>
      <c r="R72" s="107"/>
      <c r="S72" s="107"/>
      <c r="T72" s="107"/>
      <c r="U72" s="107"/>
    </row>
    <row r="73" spans="1:21" ht="39.75" customHeight="1">
      <c r="A73" s="78"/>
      <c r="B73" s="111"/>
      <c r="C73" s="74"/>
      <c r="D73" s="106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</row>
    <row r="74" spans="1:21">
      <c r="A74" s="77" t="s">
        <v>64</v>
      </c>
      <c r="B74" s="75" t="s">
        <v>79</v>
      </c>
      <c r="C74" s="72" t="s">
        <v>25</v>
      </c>
      <c r="D74" s="104">
        <v>34</v>
      </c>
      <c r="E74" s="107"/>
      <c r="F74" s="152"/>
      <c r="G74" s="107">
        <v>34</v>
      </c>
      <c r="H74" s="107"/>
      <c r="I74" s="107"/>
      <c r="J74" s="107"/>
      <c r="K74" s="107"/>
      <c r="L74" s="107"/>
      <c r="M74" s="107"/>
      <c r="N74" s="107"/>
      <c r="O74" s="107"/>
      <c r="P74" s="107">
        <v>34</v>
      </c>
      <c r="Q74" s="107"/>
      <c r="R74" s="107"/>
      <c r="S74" s="107"/>
      <c r="T74" s="107"/>
      <c r="U74" s="107"/>
    </row>
    <row r="75" spans="1:21">
      <c r="A75" s="78"/>
      <c r="B75" s="121"/>
      <c r="C75" s="73"/>
      <c r="D75" s="105"/>
      <c r="E75" s="108"/>
      <c r="F75" s="153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</row>
    <row r="76" spans="1:21">
      <c r="A76" s="78"/>
      <c r="B76" s="121"/>
      <c r="C76" s="73"/>
      <c r="D76" s="105"/>
      <c r="E76" s="108"/>
      <c r="F76" s="153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</row>
    <row r="77" spans="1:21">
      <c r="A77" s="78"/>
      <c r="B77" s="121"/>
      <c r="C77" s="73"/>
      <c r="D77" s="105"/>
      <c r="E77" s="108"/>
      <c r="F77" s="153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</row>
    <row r="78" spans="1:21">
      <c r="A78" s="78"/>
      <c r="B78" s="121"/>
      <c r="C78" s="73"/>
      <c r="D78" s="105"/>
      <c r="E78" s="108"/>
      <c r="F78" s="153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</row>
    <row r="79" spans="1:21">
      <c r="A79" s="78"/>
      <c r="B79" s="121"/>
      <c r="C79" s="73"/>
      <c r="D79" s="105"/>
      <c r="E79" s="108"/>
      <c r="F79" s="153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</row>
    <row r="80" spans="1:21">
      <c r="A80" s="78"/>
      <c r="B80" s="121"/>
      <c r="C80" s="73"/>
      <c r="D80" s="105"/>
      <c r="E80" s="108"/>
      <c r="F80" s="153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</row>
    <row r="81" spans="1:21" ht="38.25" customHeight="1">
      <c r="A81" s="78"/>
      <c r="B81" s="122"/>
      <c r="C81" s="74"/>
      <c r="D81" s="106"/>
      <c r="E81" s="109"/>
      <c r="F81" s="154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</row>
    <row r="82" spans="1:21">
      <c r="A82" s="77" t="s">
        <v>65</v>
      </c>
      <c r="B82" s="75" t="s">
        <v>4</v>
      </c>
      <c r="C82" s="72" t="s">
        <v>25</v>
      </c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</row>
    <row r="83" spans="1:21" ht="29.25" customHeight="1">
      <c r="A83" s="78"/>
      <c r="B83" s="76"/>
      <c r="C83" s="74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</row>
    <row r="84" spans="1:21">
      <c r="A84" s="77" t="s">
        <v>66</v>
      </c>
      <c r="B84" s="75" t="s">
        <v>5</v>
      </c>
      <c r="C84" s="72" t="s">
        <v>25</v>
      </c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</row>
    <row r="85" spans="1:21" ht="28.5" customHeight="1">
      <c r="A85" s="78"/>
      <c r="B85" s="76"/>
      <c r="C85" s="74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</row>
    <row r="86" spans="1:21" ht="15.75" customHeight="1">
      <c r="A86" s="77" t="s">
        <v>67</v>
      </c>
      <c r="B86" s="75" t="s">
        <v>108</v>
      </c>
      <c r="C86" s="72" t="s">
        <v>25</v>
      </c>
      <c r="D86" s="104">
        <v>330</v>
      </c>
      <c r="E86" s="107">
        <v>219.6</v>
      </c>
      <c r="F86" s="160">
        <f>E86/D86*100</f>
        <v>66.545454545454547</v>
      </c>
      <c r="G86" s="107">
        <v>330</v>
      </c>
      <c r="H86" s="107">
        <v>219.6</v>
      </c>
      <c r="I86" s="162">
        <f>H86/G86*100</f>
        <v>66.545454545454547</v>
      </c>
      <c r="J86" s="107"/>
      <c r="K86" s="107"/>
      <c r="L86" s="107"/>
      <c r="M86" s="107"/>
      <c r="N86" s="107"/>
      <c r="O86" s="107"/>
      <c r="P86" s="107">
        <v>330</v>
      </c>
      <c r="Q86" s="107">
        <v>219.6</v>
      </c>
      <c r="R86" s="160">
        <f>Q86/P86*100</f>
        <v>66.545454545454547</v>
      </c>
      <c r="S86" s="107"/>
      <c r="T86" s="107"/>
      <c r="U86" s="107"/>
    </row>
    <row r="87" spans="1:21">
      <c r="A87" s="78"/>
      <c r="B87" s="76"/>
      <c r="C87" s="74"/>
      <c r="D87" s="106"/>
      <c r="E87" s="109"/>
      <c r="F87" s="161"/>
      <c r="G87" s="109"/>
      <c r="H87" s="109"/>
      <c r="I87" s="163"/>
      <c r="J87" s="109"/>
      <c r="K87" s="109"/>
      <c r="L87" s="109"/>
      <c r="M87" s="109"/>
      <c r="N87" s="109"/>
      <c r="O87" s="109"/>
      <c r="P87" s="109"/>
      <c r="Q87" s="109"/>
      <c r="R87" s="161"/>
      <c r="S87" s="109"/>
      <c r="T87" s="109"/>
      <c r="U87" s="109"/>
    </row>
    <row r="88" spans="1:21">
      <c r="A88" s="77" t="s">
        <v>68</v>
      </c>
      <c r="B88" s="97" t="s">
        <v>85</v>
      </c>
      <c r="C88" s="72" t="s">
        <v>25</v>
      </c>
      <c r="D88" s="104">
        <v>1600</v>
      </c>
      <c r="E88" s="107">
        <v>402.9</v>
      </c>
      <c r="F88" s="162">
        <f>E88/D88*100</f>
        <v>25.181249999999999</v>
      </c>
      <c r="G88" s="107">
        <v>1600</v>
      </c>
      <c r="H88" s="107">
        <v>402.9</v>
      </c>
      <c r="I88" s="162">
        <f>H88/G88*100</f>
        <v>25.181249999999999</v>
      </c>
      <c r="J88" s="107"/>
      <c r="K88" s="107"/>
      <c r="L88" s="107"/>
      <c r="M88" s="107"/>
      <c r="N88" s="107"/>
      <c r="O88" s="107"/>
      <c r="P88" s="107">
        <v>1600</v>
      </c>
      <c r="Q88" s="107">
        <v>402.9</v>
      </c>
      <c r="R88" s="160">
        <f>Q88/P88*100</f>
        <v>25.181249999999999</v>
      </c>
      <c r="S88" s="107"/>
      <c r="T88" s="107"/>
      <c r="U88" s="107"/>
    </row>
    <row r="89" spans="1:21">
      <c r="A89" s="78"/>
      <c r="B89" s="97"/>
      <c r="C89" s="73"/>
      <c r="D89" s="105"/>
      <c r="E89" s="108"/>
      <c r="F89" s="164"/>
      <c r="G89" s="108"/>
      <c r="H89" s="108"/>
      <c r="I89" s="164"/>
      <c r="J89" s="108"/>
      <c r="K89" s="108"/>
      <c r="L89" s="108"/>
      <c r="M89" s="108"/>
      <c r="N89" s="108"/>
      <c r="O89" s="108"/>
      <c r="P89" s="108"/>
      <c r="Q89" s="108"/>
      <c r="R89" s="168"/>
      <c r="S89" s="108"/>
      <c r="T89" s="108"/>
      <c r="U89" s="108"/>
    </row>
    <row r="90" spans="1:21">
      <c r="A90" s="78"/>
      <c r="B90" s="97"/>
      <c r="C90" s="73"/>
      <c r="D90" s="105"/>
      <c r="E90" s="108"/>
      <c r="F90" s="164"/>
      <c r="G90" s="108"/>
      <c r="H90" s="108"/>
      <c r="I90" s="164"/>
      <c r="J90" s="108"/>
      <c r="K90" s="108"/>
      <c r="L90" s="108"/>
      <c r="M90" s="108"/>
      <c r="N90" s="108"/>
      <c r="O90" s="108"/>
      <c r="P90" s="108"/>
      <c r="Q90" s="108"/>
      <c r="R90" s="168"/>
      <c r="S90" s="108"/>
      <c r="T90" s="108"/>
      <c r="U90" s="108"/>
    </row>
    <row r="91" spans="1:21">
      <c r="A91" s="78"/>
      <c r="B91" s="97"/>
      <c r="C91" s="73"/>
      <c r="D91" s="105"/>
      <c r="E91" s="108"/>
      <c r="F91" s="164"/>
      <c r="G91" s="108"/>
      <c r="H91" s="108"/>
      <c r="I91" s="164"/>
      <c r="J91" s="108"/>
      <c r="K91" s="108"/>
      <c r="L91" s="108"/>
      <c r="M91" s="108"/>
      <c r="N91" s="108"/>
      <c r="O91" s="108"/>
      <c r="P91" s="108"/>
      <c r="Q91" s="108"/>
      <c r="R91" s="168"/>
      <c r="S91" s="108"/>
      <c r="T91" s="108"/>
      <c r="U91" s="108"/>
    </row>
    <row r="92" spans="1:21">
      <c r="A92" s="78"/>
      <c r="B92" s="97"/>
      <c r="C92" s="73"/>
      <c r="D92" s="105"/>
      <c r="E92" s="108"/>
      <c r="F92" s="164"/>
      <c r="G92" s="108"/>
      <c r="H92" s="108"/>
      <c r="I92" s="164"/>
      <c r="J92" s="108"/>
      <c r="K92" s="108"/>
      <c r="L92" s="108"/>
      <c r="M92" s="108"/>
      <c r="N92" s="108"/>
      <c r="O92" s="108"/>
      <c r="P92" s="108"/>
      <c r="Q92" s="108"/>
      <c r="R92" s="168"/>
      <c r="S92" s="108"/>
      <c r="T92" s="108"/>
      <c r="U92" s="108"/>
    </row>
    <row r="93" spans="1:21">
      <c r="A93" s="78"/>
      <c r="B93" s="97"/>
      <c r="C93" s="73"/>
      <c r="D93" s="105"/>
      <c r="E93" s="108"/>
      <c r="F93" s="164"/>
      <c r="G93" s="108"/>
      <c r="H93" s="108"/>
      <c r="I93" s="164"/>
      <c r="J93" s="108"/>
      <c r="K93" s="108"/>
      <c r="L93" s="108"/>
      <c r="M93" s="108"/>
      <c r="N93" s="108"/>
      <c r="O93" s="108"/>
      <c r="P93" s="108"/>
      <c r="Q93" s="108"/>
      <c r="R93" s="168"/>
      <c r="S93" s="108"/>
      <c r="T93" s="108"/>
      <c r="U93" s="108"/>
    </row>
    <row r="94" spans="1:21">
      <c r="A94" s="78"/>
      <c r="B94" s="97"/>
      <c r="C94" s="73"/>
      <c r="D94" s="105"/>
      <c r="E94" s="108"/>
      <c r="F94" s="164"/>
      <c r="G94" s="108"/>
      <c r="H94" s="108"/>
      <c r="I94" s="164"/>
      <c r="J94" s="108"/>
      <c r="K94" s="108"/>
      <c r="L94" s="108"/>
      <c r="M94" s="108"/>
      <c r="N94" s="108"/>
      <c r="O94" s="108"/>
      <c r="P94" s="108"/>
      <c r="Q94" s="108"/>
      <c r="R94" s="168"/>
      <c r="S94" s="108"/>
      <c r="T94" s="108"/>
      <c r="U94" s="108"/>
    </row>
    <row r="95" spans="1:21" ht="96.75" customHeight="1">
      <c r="A95" s="79"/>
      <c r="B95" s="97"/>
      <c r="C95" s="74"/>
      <c r="D95" s="106"/>
      <c r="E95" s="109"/>
      <c r="F95" s="163"/>
      <c r="G95" s="109"/>
      <c r="H95" s="109"/>
      <c r="I95" s="163"/>
      <c r="J95" s="109"/>
      <c r="K95" s="109"/>
      <c r="L95" s="109"/>
      <c r="M95" s="109"/>
      <c r="N95" s="109"/>
      <c r="O95" s="109"/>
      <c r="P95" s="109"/>
      <c r="Q95" s="109"/>
      <c r="R95" s="161"/>
      <c r="S95" s="109"/>
      <c r="T95" s="109"/>
      <c r="U95" s="109"/>
    </row>
    <row r="96" spans="1:21" ht="36">
      <c r="A96" s="33"/>
      <c r="B96" s="34" t="s">
        <v>108</v>
      </c>
      <c r="C96" s="35" t="s">
        <v>130</v>
      </c>
      <c r="D96" s="57">
        <v>660</v>
      </c>
      <c r="E96" s="57">
        <v>180.3</v>
      </c>
      <c r="F96" s="58">
        <f>E96/D96*100</f>
        <v>27.31818181818182</v>
      </c>
      <c r="G96" s="57">
        <v>660</v>
      </c>
      <c r="H96" s="57">
        <v>180.3</v>
      </c>
      <c r="I96" s="58">
        <f>H96/G96*100</f>
        <v>27.31818181818182</v>
      </c>
      <c r="J96" s="27"/>
      <c r="K96" s="27"/>
      <c r="L96" s="27"/>
      <c r="M96" s="27"/>
      <c r="N96" s="27"/>
      <c r="O96" s="27"/>
      <c r="P96" s="57">
        <v>660</v>
      </c>
      <c r="Q96" s="57">
        <v>180.3</v>
      </c>
      <c r="R96" s="64">
        <f>Q96/P96*100</f>
        <v>27.31818181818182</v>
      </c>
      <c r="S96" s="27"/>
      <c r="T96" s="27"/>
      <c r="U96" s="27"/>
    </row>
    <row r="97" spans="1:21" ht="60">
      <c r="A97" s="36"/>
      <c r="B97" s="34" t="s">
        <v>131</v>
      </c>
      <c r="C97" s="35" t="s">
        <v>25</v>
      </c>
      <c r="D97" s="27"/>
      <c r="E97" s="27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27"/>
      <c r="T97" s="27"/>
      <c r="U97" s="27"/>
    </row>
    <row r="98" spans="1:21" ht="31.5" customHeight="1">
      <c r="A98" s="37"/>
      <c r="B98" s="38" t="s">
        <v>8</v>
      </c>
      <c r="C98" s="39" t="s">
        <v>25</v>
      </c>
      <c r="D98" s="20">
        <f>SUM(D37:D97)</f>
        <v>21674</v>
      </c>
      <c r="E98" s="20">
        <f>SUM(E37:E97)</f>
        <v>6076.5</v>
      </c>
      <c r="F98" s="40">
        <f>E98/D98*100</f>
        <v>28.035895543046969</v>
      </c>
      <c r="G98" s="20">
        <f>SUM(G37:G97)</f>
        <v>21674</v>
      </c>
      <c r="H98" s="20">
        <f>SUM(H37:H97)</f>
        <v>6076.5</v>
      </c>
      <c r="I98" s="40">
        <f>H98/G98*100</f>
        <v>28.035895543046969</v>
      </c>
      <c r="J98" s="20"/>
      <c r="K98" s="20"/>
      <c r="L98" s="20"/>
      <c r="M98" s="20"/>
      <c r="N98" s="20"/>
      <c r="O98" s="20"/>
      <c r="P98" s="20">
        <f>P96+P88+P86+P74+P72+P61+P59+P52+P45+P37+P97</f>
        <v>21674</v>
      </c>
      <c r="Q98" s="20">
        <f>SUM(Q37:Q97)</f>
        <v>6076.5</v>
      </c>
      <c r="R98" s="48">
        <f>Q98/P98*100</f>
        <v>28.035895543046969</v>
      </c>
      <c r="S98" s="20"/>
      <c r="T98" s="20"/>
      <c r="U98" s="20"/>
    </row>
    <row r="99" spans="1:21" ht="21" customHeight="1">
      <c r="A99" s="138" t="s">
        <v>105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40"/>
    </row>
    <row r="100" spans="1:21" ht="17.25" customHeight="1">
      <c r="A100" s="165" t="s">
        <v>37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7"/>
    </row>
    <row r="101" spans="1:21">
      <c r="A101" s="78" t="s">
        <v>57</v>
      </c>
      <c r="B101" s="76" t="s">
        <v>32</v>
      </c>
      <c r="C101" s="72" t="s">
        <v>25</v>
      </c>
      <c r="D101" s="104">
        <v>13297.8</v>
      </c>
      <c r="E101" s="107">
        <v>2422.4</v>
      </c>
      <c r="F101" s="162">
        <f>E101/D101*100</f>
        <v>18.216547098016214</v>
      </c>
      <c r="G101" s="104">
        <v>13297.8</v>
      </c>
      <c r="H101" s="107">
        <v>2422.4</v>
      </c>
      <c r="I101" s="162">
        <f>H101/G101*100</f>
        <v>18.216547098016214</v>
      </c>
      <c r="J101" s="107"/>
      <c r="K101" s="107"/>
      <c r="L101" s="107"/>
      <c r="M101" s="107"/>
      <c r="N101" s="107"/>
      <c r="O101" s="152"/>
      <c r="P101" s="104">
        <v>13297.8</v>
      </c>
      <c r="Q101" s="107">
        <v>2422.4</v>
      </c>
      <c r="R101" s="162">
        <f>Q101/P101*100</f>
        <v>18.216547098016214</v>
      </c>
      <c r="S101" s="107"/>
      <c r="T101" s="107"/>
      <c r="U101" s="107"/>
    </row>
    <row r="102" spans="1:21">
      <c r="A102" s="78"/>
      <c r="B102" s="76"/>
      <c r="C102" s="73"/>
      <c r="D102" s="105"/>
      <c r="E102" s="108"/>
      <c r="F102" s="164"/>
      <c r="G102" s="105"/>
      <c r="H102" s="108"/>
      <c r="I102" s="164"/>
      <c r="J102" s="108"/>
      <c r="K102" s="108"/>
      <c r="L102" s="108"/>
      <c r="M102" s="108"/>
      <c r="N102" s="108"/>
      <c r="O102" s="153"/>
      <c r="P102" s="105"/>
      <c r="Q102" s="108"/>
      <c r="R102" s="164"/>
      <c r="S102" s="108"/>
      <c r="T102" s="108"/>
      <c r="U102" s="108"/>
    </row>
    <row r="103" spans="1:21">
      <c r="A103" s="78"/>
      <c r="B103" s="76"/>
      <c r="C103" s="73"/>
      <c r="D103" s="105"/>
      <c r="E103" s="108"/>
      <c r="F103" s="164"/>
      <c r="G103" s="105"/>
      <c r="H103" s="108"/>
      <c r="I103" s="164"/>
      <c r="J103" s="108"/>
      <c r="K103" s="108"/>
      <c r="L103" s="108"/>
      <c r="M103" s="108"/>
      <c r="N103" s="108"/>
      <c r="O103" s="153"/>
      <c r="P103" s="105"/>
      <c r="Q103" s="108"/>
      <c r="R103" s="164"/>
      <c r="S103" s="108"/>
      <c r="T103" s="108"/>
      <c r="U103" s="108"/>
    </row>
    <row r="104" spans="1:21">
      <c r="A104" s="78"/>
      <c r="B104" s="76"/>
      <c r="C104" s="73"/>
      <c r="D104" s="105"/>
      <c r="E104" s="108"/>
      <c r="F104" s="164"/>
      <c r="G104" s="105"/>
      <c r="H104" s="108"/>
      <c r="I104" s="164"/>
      <c r="J104" s="108"/>
      <c r="K104" s="108"/>
      <c r="L104" s="108"/>
      <c r="M104" s="108"/>
      <c r="N104" s="108"/>
      <c r="O104" s="153"/>
      <c r="P104" s="105"/>
      <c r="Q104" s="108"/>
      <c r="R104" s="164"/>
      <c r="S104" s="108"/>
      <c r="T104" s="108"/>
      <c r="U104" s="108"/>
    </row>
    <row r="105" spans="1:21">
      <c r="A105" s="78"/>
      <c r="B105" s="76"/>
      <c r="C105" s="73"/>
      <c r="D105" s="105"/>
      <c r="E105" s="108"/>
      <c r="F105" s="164"/>
      <c r="G105" s="105"/>
      <c r="H105" s="108"/>
      <c r="I105" s="164"/>
      <c r="J105" s="108"/>
      <c r="K105" s="108"/>
      <c r="L105" s="108"/>
      <c r="M105" s="108"/>
      <c r="N105" s="108"/>
      <c r="O105" s="153"/>
      <c r="P105" s="105"/>
      <c r="Q105" s="108"/>
      <c r="R105" s="164"/>
      <c r="S105" s="108"/>
      <c r="T105" s="108"/>
      <c r="U105" s="108"/>
    </row>
    <row r="106" spans="1:21">
      <c r="A106" s="78"/>
      <c r="B106" s="76"/>
      <c r="C106" s="73"/>
      <c r="D106" s="105"/>
      <c r="E106" s="108"/>
      <c r="F106" s="164"/>
      <c r="G106" s="105"/>
      <c r="H106" s="108"/>
      <c r="I106" s="164"/>
      <c r="J106" s="108"/>
      <c r="K106" s="108"/>
      <c r="L106" s="108"/>
      <c r="M106" s="108"/>
      <c r="N106" s="108"/>
      <c r="O106" s="153"/>
      <c r="P106" s="105"/>
      <c r="Q106" s="108"/>
      <c r="R106" s="164"/>
      <c r="S106" s="108"/>
      <c r="T106" s="108"/>
      <c r="U106" s="108"/>
    </row>
    <row r="107" spans="1:21">
      <c r="A107" s="78"/>
      <c r="B107" s="76"/>
      <c r="C107" s="73"/>
      <c r="D107" s="105"/>
      <c r="E107" s="108"/>
      <c r="F107" s="164"/>
      <c r="G107" s="105"/>
      <c r="H107" s="108"/>
      <c r="I107" s="164"/>
      <c r="J107" s="108"/>
      <c r="K107" s="108"/>
      <c r="L107" s="108"/>
      <c r="M107" s="108"/>
      <c r="N107" s="108"/>
      <c r="O107" s="153"/>
      <c r="P107" s="105"/>
      <c r="Q107" s="108"/>
      <c r="R107" s="164"/>
      <c r="S107" s="108"/>
      <c r="T107" s="108"/>
      <c r="U107" s="108"/>
    </row>
    <row r="108" spans="1:21">
      <c r="A108" s="79"/>
      <c r="B108" s="92"/>
      <c r="C108" s="74"/>
      <c r="D108" s="106"/>
      <c r="E108" s="109"/>
      <c r="F108" s="163"/>
      <c r="G108" s="106"/>
      <c r="H108" s="109"/>
      <c r="I108" s="163"/>
      <c r="J108" s="109"/>
      <c r="K108" s="109"/>
      <c r="L108" s="109"/>
      <c r="M108" s="109"/>
      <c r="N108" s="109"/>
      <c r="O108" s="154"/>
      <c r="P108" s="106"/>
      <c r="Q108" s="109"/>
      <c r="R108" s="163"/>
      <c r="S108" s="109"/>
      <c r="T108" s="109"/>
      <c r="U108" s="109"/>
    </row>
    <row r="109" spans="1:21" ht="15.75" customHeight="1">
      <c r="A109" s="127" t="s">
        <v>87</v>
      </c>
      <c r="B109" s="75" t="s">
        <v>112</v>
      </c>
      <c r="C109" s="72" t="s">
        <v>25</v>
      </c>
      <c r="D109" s="104">
        <v>7307.1</v>
      </c>
      <c r="E109" s="107">
        <v>1423.7</v>
      </c>
      <c r="F109" s="162">
        <f>E109/D109*100</f>
        <v>19.483789738747245</v>
      </c>
      <c r="G109" s="104">
        <v>7307.1</v>
      </c>
      <c r="H109" s="107">
        <v>1423.7</v>
      </c>
      <c r="I109" s="162">
        <f>H109/G109*100</f>
        <v>19.483789738747245</v>
      </c>
      <c r="J109" s="107"/>
      <c r="K109" s="107"/>
      <c r="L109" s="107"/>
      <c r="M109" s="107"/>
      <c r="N109" s="107"/>
      <c r="O109" s="162"/>
      <c r="P109" s="104">
        <v>7307.1</v>
      </c>
      <c r="Q109" s="107">
        <v>1423.7</v>
      </c>
      <c r="R109" s="162">
        <f>Q109/P109*100</f>
        <v>19.483789738747245</v>
      </c>
      <c r="S109" s="107"/>
      <c r="T109" s="107"/>
      <c r="U109" s="107"/>
    </row>
    <row r="110" spans="1:21">
      <c r="A110" s="128"/>
      <c r="B110" s="76"/>
      <c r="C110" s="73"/>
      <c r="D110" s="105"/>
      <c r="E110" s="108"/>
      <c r="F110" s="164"/>
      <c r="G110" s="105"/>
      <c r="H110" s="108"/>
      <c r="I110" s="164"/>
      <c r="J110" s="108"/>
      <c r="K110" s="108"/>
      <c r="L110" s="108"/>
      <c r="M110" s="108"/>
      <c r="N110" s="108"/>
      <c r="O110" s="164"/>
      <c r="P110" s="105"/>
      <c r="Q110" s="108"/>
      <c r="R110" s="164"/>
      <c r="S110" s="108"/>
      <c r="T110" s="108"/>
      <c r="U110" s="108"/>
    </row>
    <row r="111" spans="1:21">
      <c r="A111" s="128"/>
      <c r="B111" s="76"/>
      <c r="C111" s="73"/>
      <c r="D111" s="105"/>
      <c r="E111" s="108"/>
      <c r="F111" s="164"/>
      <c r="G111" s="105"/>
      <c r="H111" s="108"/>
      <c r="I111" s="164"/>
      <c r="J111" s="108"/>
      <c r="K111" s="108"/>
      <c r="L111" s="108"/>
      <c r="M111" s="108"/>
      <c r="N111" s="108"/>
      <c r="O111" s="164"/>
      <c r="P111" s="105"/>
      <c r="Q111" s="108"/>
      <c r="R111" s="164"/>
      <c r="S111" s="108"/>
      <c r="T111" s="108"/>
      <c r="U111" s="108"/>
    </row>
    <row r="112" spans="1:21">
      <c r="A112" s="128"/>
      <c r="B112" s="76"/>
      <c r="C112" s="73"/>
      <c r="D112" s="105"/>
      <c r="E112" s="108"/>
      <c r="F112" s="164"/>
      <c r="G112" s="105"/>
      <c r="H112" s="108"/>
      <c r="I112" s="164"/>
      <c r="J112" s="108"/>
      <c r="K112" s="108"/>
      <c r="L112" s="108"/>
      <c r="M112" s="108"/>
      <c r="N112" s="108"/>
      <c r="O112" s="164"/>
      <c r="P112" s="105"/>
      <c r="Q112" s="108"/>
      <c r="R112" s="164"/>
      <c r="S112" s="108"/>
      <c r="T112" s="108"/>
      <c r="U112" s="108"/>
    </row>
    <row r="113" spans="1:21">
      <c r="A113" s="128"/>
      <c r="B113" s="76"/>
      <c r="C113" s="73"/>
      <c r="D113" s="105"/>
      <c r="E113" s="108"/>
      <c r="F113" s="164"/>
      <c r="G113" s="105"/>
      <c r="H113" s="108"/>
      <c r="I113" s="164"/>
      <c r="J113" s="108"/>
      <c r="K113" s="108"/>
      <c r="L113" s="108"/>
      <c r="M113" s="108"/>
      <c r="N113" s="108"/>
      <c r="O113" s="164"/>
      <c r="P113" s="105"/>
      <c r="Q113" s="108"/>
      <c r="R113" s="164"/>
      <c r="S113" s="108"/>
      <c r="T113" s="108"/>
      <c r="U113" s="108"/>
    </row>
    <row r="114" spans="1:21">
      <c r="A114" s="128"/>
      <c r="B114" s="76"/>
      <c r="C114" s="73"/>
      <c r="D114" s="105"/>
      <c r="E114" s="108"/>
      <c r="F114" s="164"/>
      <c r="G114" s="105"/>
      <c r="H114" s="108"/>
      <c r="I114" s="164"/>
      <c r="J114" s="108"/>
      <c r="K114" s="108"/>
      <c r="L114" s="108"/>
      <c r="M114" s="108"/>
      <c r="N114" s="108"/>
      <c r="O114" s="164"/>
      <c r="P114" s="105"/>
      <c r="Q114" s="108"/>
      <c r="R114" s="164"/>
      <c r="S114" s="108"/>
      <c r="T114" s="108"/>
      <c r="U114" s="108"/>
    </row>
    <row r="115" spans="1:21">
      <c r="A115" s="128"/>
      <c r="B115" s="76"/>
      <c r="C115" s="73"/>
      <c r="D115" s="105"/>
      <c r="E115" s="108"/>
      <c r="F115" s="164"/>
      <c r="G115" s="105"/>
      <c r="H115" s="108"/>
      <c r="I115" s="164"/>
      <c r="J115" s="108"/>
      <c r="K115" s="108"/>
      <c r="L115" s="108"/>
      <c r="M115" s="108"/>
      <c r="N115" s="108"/>
      <c r="O115" s="164"/>
      <c r="P115" s="105"/>
      <c r="Q115" s="108"/>
      <c r="R115" s="164"/>
      <c r="S115" s="108"/>
      <c r="T115" s="108"/>
      <c r="U115" s="108"/>
    </row>
    <row r="116" spans="1:21">
      <c r="A116" s="129"/>
      <c r="B116" s="92"/>
      <c r="C116" s="74"/>
      <c r="D116" s="106"/>
      <c r="E116" s="109"/>
      <c r="F116" s="163"/>
      <c r="G116" s="106"/>
      <c r="H116" s="109"/>
      <c r="I116" s="163"/>
      <c r="J116" s="109"/>
      <c r="K116" s="109"/>
      <c r="L116" s="109"/>
      <c r="M116" s="109"/>
      <c r="N116" s="109"/>
      <c r="O116" s="163"/>
      <c r="P116" s="106"/>
      <c r="Q116" s="109"/>
      <c r="R116" s="163"/>
      <c r="S116" s="109"/>
      <c r="T116" s="109"/>
      <c r="U116" s="109"/>
    </row>
    <row r="117" spans="1:21" ht="15.75" customHeight="1">
      <c r="A117" s="77" t="s">
        <v>69</v>
      </c>
      <c r="B117" s="80" t="s">
        <v>113</v>
      </c>
      <c r="C117" s="72" t="s">
        <v>25</v>
      </c>
      <c r="D117" s="104">
        <v>5110</v>
      </c>
      <c r="E117" s="107">
        <v>1061</v>
      </c>
      <c r="F117" s="162">
        <f>E117/D117*100</f>
        <v>20.763209393346379</v>
      </c>
      <c r="G117" s="104">
        <v>5110</v>
      </c>
      <c r="H117" s="107">
        <v>1061</v>
      </c>
      <c r="I117" s="162">
        <f>H117/G117*100</f>
        <v>20.763209393346379</v>
      </c>
      <c r="J117" s="107"/>
      <c r="K117" s="107"/>
      <c r="L117" s="107"/>
      <c r="M117" s="107"/>
      <c r="N117" s="107"/>
      <c r="O117" s="107"/>
      <c r="P117" s="104">
        <v>5110</v>
      </c>
      <c r="Q117" s="107">
        <v>1061</v>
      </c>
      <c r="R117" s="162">
        <f>Q117/P117*100</f>
        <v>20.763209393346379</v>
      </c>
      <c r="S117" s="107"/>
      <c r="T117" s="107"/>
      <c r="U117" s="107"/>
    </row>
    <row r="118" spans="1:21">
      <c r="A118" s="78"/>
      <c r="B118" s="81"/>
      <c r="C118" s="73"/>
      <c r="D118" s="105"/>
      <c r="E118" s="108"/>
      <c r="F118" s="164"/>
      <c r="G118" s="105"/>
      <c r="H118" s="108"/>
      <c r="I118" s="164"/>
      <c r="J118" s="108"/>
      <c r="K118" s="108"/>
      <c r="L118" s="108"/>
      <c r="M118" s="108"/>
      <c r="N118" s="108"/>
      <c r="O118" s="108"/>
      <c r="P118" s="105"/>
      <c r="Q118" s="108"/>
      <c r="R118" s="164"/>
      <c r="S118" s="108"/>
      <c r="T118" s="108"/>
      <c r="U118" s="108"/>
    </row>
    <row r="119" spans="1:21">
      <c r="A119" s="78"/>
      <c r="B119" s="81"/>
      <c r="C119" s="73"/>
      <c r="D119" s="105"/>
      <c r="E119" s="108"/>
      <c r="F119" s="164"/>
      <c r="G119" s="105"/>
      <c r="H119" s="108"/>
      <c r="I119" s="164"/>
      <c r="J119" s="108"/>
      <c r="K119" s="108"/>
      <c r="L119" s="108"/>
      <c r="M119" s="108"/>
      <c r="N119" s="108"/>
      <c r="O119" s="108"/>
      <c r="P119" s="105"/>
      <c r="Q119" s="108"/>
      <c r="R119" s="164"/>
      <c r="S119" s="108"/>
      <c r="T119" s="108"/>
      <c r="U119" s="108"/>
    </row>
    <row r="120" spans="1:21">
      <c r="A120" s="78"/>
      <c r="B120" s="81"/>
      <c r="C120" s="73"/>
      <c r="D120" s="105"/>
      <c r="E120" s="108"/>
      <c r="F120" s="164"/>
      <c r="G120" s="105"/>
      <c r="H120" s="108"/>
      <c r="I120" s="164"/>
      <c r="J120" s="108"/>
      <c r="K120" s="108"/>
      <c r="L120" s="108"/>
      <c r="M120" s="108"/>
      <c r="N120" s="108"/>
      <c r="O120" s="108"/>
      <c r="P120" s="105"/>
      <c r="Q120" s="108"/>
      <c r="R120" s="164"/>
      <c r="S120" s="108"/>
      <c r="T120" s="108"/>
      <c r="U120" s="108"/>
    </row>
    <row r="121" spans="1:21">
      <c r="A121" s="78"/>
      <c r="B121" s="81"/>
      <c r="C121" s="73"/>
      <c r="D121" s="105"/>
      <c r="E121" s="108"/>
      <c r="F121" s="164"/>
      <c r="G121" s="105"/>
      <c r="H121" s="108"/>
      <c r="I121" s="164"/>
      <c r="J121" s="108"/>
      <c r="K121" s="108"/>
      <c r="L121" s="108"/>
      <c r="M121" s="108"/>
      <c r="N121" s="108"/>
      <c r="O121" s="108"/>
      <c r="P121" s="105"/>
      <c r="Q121" s="108"/>
      <c r="R121" s="164"/>
      <c r="S121" s="108"/>
      <c r="T121" s="108"/>
      <c r="U121" s="108"/>
    </row>
    <row r="122" spans="1:21">
      <c r="A122" s="78"/>
      <c r="B122" s="81"/>
      <c r="C122" s="73"/>
      <c r="D122" s="105"/>
      <c r="E122" s="108"/>
      <c r="F122" s="164"/>
      <c r="G122" s="105"/>
      <c r="H122" s="108"/>
      <c r="I122" s="164"/>
      <c r="J122" s="108"/>
      <c r="K122" s="108"/>
      <c r="L122" s="108"/>
      <c r="M122" s="108"/>
      <c r="N122" s="108"/>
      <c r="O122" s="108"/>
      <c r="P122" s="105"/>
      <c r="Q122" s="108"/>
      <c r="R122" s="164"/>
      <c r="S122" s="108"/>
      <c r="T122" s="108"/>
      <c r="U122" s="108"/>
    </row>
    <row r="123" spans="1:21">
      <c r="A123" s="78"/>
      <c r="B123" s="81"/>
      <c r="C123" s="73"/>
      <c r="D123" s="105"/>
      <c r="E123" s="108"/>
      <c r="F123" s="164"/>
      <c r="G123" s="105"/>
      <c r="H123" s="108"/>
      <c r="I123" s="164"/>
      <c r="J123" s="108"/>
      <c r="K123" s="108"/>
      <c r="L123" s="108"/>
      <c r="M123" s="108"/>
      <c r="N123" s="108"/>
      <c r="O123" s="108"/>
      <c r="P123" s="105"/>
      <c r="Q123" s="108"/>
      <c r="R123" s="164"/>
      <c r="S123" s="108"/>
      <c r="T123" s="108"/>
      <c r="U123" s="108"/>
    </row>
    <row r="124" spans="1:21">
      <c r="A124" s="79"/>
      <c r="B124" s="81"/>
      <c r="C124" s="74"/>
      <c r="D124" s="106"/>
      <c r="E124" s="109"/>
      <c r="F124" s="163"/>
      <c r="G124" s="106"/>
      <c r="H124" s="109"/>
      <c r="I124" s="163"/>
      <c r="J124" s="109"/>
      <c r="K124" s="109"/>
      <c r="L124" s="109"/>
      <c r="M124" s="109"/>
      <c r="N124" s="109"/>
      <c r="O124" s="109"/>
      <c r="P124" s="106"/>
      <c r="Q124" s="109"/>
      <c r="R124" s="163"/>
      <c r="S124" s="109"/>
      <c r="T124" s="109"/>
      <c r="U124" s="109"/>
    </row>
    <row r="125" spans="1:21">
      <c r="A125" s="77" t="s">
        <v>106</v>
      </c>
      <c r="B125" s="75" t="s">
        <v>132</v>
      </c>
      <c r="C125" s="72" t="s">
        <v>25</v>
      </c>
      <c r="D125" s="104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</row>
    <row r="126" spans="1:21">
      <c r="A126" s="78"/>
      <c r="B126" s="76"/>
      <c r="C126" s="73"/>
      <c r="D126" s="105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</row>
    <row r="127" spans="1:21">
      <c r="A127" s="78"/>
      <c r="B127" s="76"/>
      <c r="C127" s="73"/>
      <c r="D127" s="105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</row>
    <row r="128" spans="1:21">
      <c r="A128" s="78"/>
      <c r="B128" s="76"/>
      <c r="C128" s="73"/>
      <c r="D128" s="105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</row>
    <row r="129" spans="1:21">
      <c r="A129" s="78"/>
      <c r="B129" s="76"/>
      <c r="C129" s="73"/>
      <c r="D129" s="105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</row>
    <row r="130" spans="1:21">
      <c r="A130" s="78"/>
      <c r="B130" s="76"/>
      <c r="C130" s="73"/>
      <c r="D130" s="105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</row>
    <row r="131" spans="1:21">
      <c r="A131" s="78"/>
      <c r="B131" s="76"/>
      <c r="C131" s="73"/>
      <c r="D131" s="105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</row>
    <row r="132" spans="1:21">
      <c r="A132" s="79"/>
      <c r="B132" s="76"/>
      <c r="C132" s="74"/>
      <c r="D132" s="106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1:21" ht="32.25" customHeight="1">
      <c r="A133" s="41"/>
      <c r="B133" s="38" t="s">
        <v>45</v>
      </c>
      <c r="C133" s="39" t="s">
        <v>25</v>
      </c>
      <c r="D133" s="20">
        <f>SUM(D101:D132)</f>
        <v>25714.9</v>
      </c>
      <c r="E133" s="20">
        <f>SUM(E101:E132)</f>
        <v>4907.1000000000004</v>
      </c>
      <c r="F133" s="40">
        <f>E133/D133*100</f>
        <v>19.082710801908622</v>
      </c>
      <c r="G133" s="20">
        <f>P133+N133</f>
        <v>25714.9</v>
      </c>
      <c r="H133" s="20">
        <f>N133+Q133</f>
        <v>4907.1000000000004</v>
      </c>
      <c r="I133" s="40">
        <f>H133/G133*100</f>
        <v>19.082710801908622</v>
      </c>
      <c r="J133" s="20"/>
      <c r="K133" s="20"/>
      <c r="L133" s="20"/>
      <c r="M133" s="20">
        <f t="shared" ref="M133:O133" si="1">SUM(M101:M132)</f>
        <v>0</v>
      </c>
      <c r="N133" s="20">
        <f t="shared" si="1"/>
        <v>0</v>
      </c>
      <c r="O133" s="20">
        <f t="shared" si="1"/>
        <v>0</v>
      </c>
      <c r="P133" s="20">
        <f>SUM(P101:P132)</f>
        <v>25714.9</v>
      </c>
      <c r="Q133" s="20">
        <f>SUM(Q101:Q132)</f>
        <v>4907.1000000000004</v>
      </c>
      <c r="R133" s="48">
        <f>Q133/P133*100</f>
        <v>19.082710801908622</v>
      </c>
      <c r="S133" s="20"/>
      <c r="T133" s="20"/>
      <c r="U133" s="20"/>
    </row>
    <row r="134" spans="1:21">
      <c r="A134" s="138" t="s">
        <v>114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40"/>
    </row>
    <row r="135" spans="1:21">
      <c r="A135" s="77" t="s">
        <v>70</v>
      </c>
      <c r="B135" s="75" t="s">
        <v>124</v>
      </c>
      <c r="C135" s="72" t="s">
        <v>25</v>
      </c>
      <c r="D135" s="107">
        <v>2993.1</v>
      </c>
      <c r="E135" s="107">
        <v>524.4</v>
      </c>
      <c r="F135" s="162">
        <f>E135/D135*100</f>
        <v>17.520296682369448</v>
      </c>
      <c r="G135" s="107">
        <v>2993.1</v>
      </c>
      <c r="H135" s="107">
        <v>524.4</v>
      </c>
      <c r="I135" s="162">
        <f>H135/G135*100</f>
        <v>17.520296682369448</v>
      </c>
      <c r="J135" s="107"/>
      <c r="K135" s="107"/>
      <c r="L135" s="107"/>
      <c r="M135" s="107"/>
      <c r="N135" s="107"/>
      <c r="O135" s="107"/>
      <c r="P135" s="107">
        <v>2993.1</v>
      </c>
      <c r="Q135" s="107">
        <v>524.4</v>
      </c>
      <c r="R135" s="162">
        <f>Q135/P135*100</f>
        <v>17.520296682369448</v>
      </c>
      <c r="S135" s="107"/>
      <c r="T135" s="107"/>
      <c r="U135" s="107"/>
    </row>
    <row r="136" spans="1:21">
      <c r="A136" s="78"/>
      <c r="B136" s="76"/>
      <c r="C136" s="73"/>
      <c r="D136" s="108"/>
      <c r="E136" s="108"/>
      <c r="F136" s="164"/>
      <c r="G136" s="108"/>
      <c r="H136" s="108"/>
      <c r="I136" s="164"/>
      <c r="J136" s="108"/>
      <c r="K136" s="108"/>
      <c r="L136" s="108"/>
      <c r="M136" s="108"/>
      <c r="N136" s="108"/>
      <c r="O136" s="108"/>
      <c r="P136" s="108"/>
      <c r="Q136" s="108"/>
      <c r="R136" s="164"/>
      <c r="S136" s="108"/>
      <c r="T136" s="108"/>
      <c r="U136" s="108"/>
    </row>
    <row r="137" spans="1:21">
      <c r="A137" s="78"/>
      <c r="B137" s="76"/>
      <c r="C137" s="73"/>
      <c r="D137" s="108"/>
      <c r="E137" s="108"/>
      <c r="F137" s="164"/>
      <c r="G137" s="108"/>
      <c r="H137" s="108"/>
      <c r="I137" s="164"/>
      <c r="J137" s="108"/>
      <c r="K137" s="108"/>
      <c r="L137" s="108"/>
      <c r="M137" s="108"/>
      <c r="N137" s="108"/>
      <c r="O137" s="108"/>
      <c r="P137" s="108"/>
      <c r="Q137" s="108"/>
      <c r="R137" s="164"/>
      <c r="S137" s="108"/>
      <c r="T137" s="108"/>
      <c r="U137" s="108"/>
    </row>
    <row r="138" spans="1:21">
      <c r="A138" s="78"/>
      <c r="B138" s="76"/>
      <c r="C138" s="73"/>
      <c r="D138" s="108"/>
      <c r="E138" s="108"/>
      <c r="F138" s="164"/>
      <c r="G138" s="108"/>
      <c r="H138" s="108"/>
      <c r="I138" s="164"/>
      <c r="J138" s="108"/>
      <c r="K138" s="108"/>
      <c r="L138" s="108"/>
      <c r="M138" s="108"/>
      <c r="N138" s="108"/>
      <c r="O138" s="108"/>
      <c r="P138" s="108"/>
      <c r="Q138" s="108"/>
      <c r="R138" s="164"/>
      <c r="S138" s="108"/>
      <c r="T138" s="108"/>
      <c r="U138" s="108"/>
    </row>
    <row r="139" spans="1:21">
      <c r="A139" s="78"/>
      <c r="B139" s="76"/>
      <c r="C139" s="73"/>
      <c r="D139" s="108"/>
      <c r="E139" s="108"/>
      <c r="F139" s="164"/>
      <c r="G139" s="108"/>
      <c r="H139" s="108"/>
      <c r="I139" s="164"/>
      <c r="J139" s="108"/>
      <c r="K139" s="108"/>
      <c r="L139" s="108"/>
      <c r="M139" s="108"/>
      <c r="N139" s="108"/>
      <c r="O139" s="108"/>
      <c r="P139" s="108"/>
      <c r="Q139" s="108"/>
      <c r="R139" s="164"/>
      <c r="S139" s="108"/>
      <c r="T139" s="108"/>
      <c r="U139" s="108"/>
    </row>
    <row r="140" spans="1:21">
      <c r="A140" s="78"/>
      <c r="B140" s="76"/>
      <c r="C140" s="73"/>
      <c r="D140" s="108"/>
      <c r="E140" s="108"/>
      <c r="F140" s="164"/>
      <c r="G140" s="108"/>
      <c r="H140" s="108"/>
      <c r="I140" s="164"/>
      <c r="J140" s="108"/>
      <c r="K140" s="108"/>
      <c r="L140" s="108"/>
      <c r="M140" s="108"/>
      <c r="N140" s="108"/>
      <c r="O140" s="108"/>
      <c r="P140" s="108"/>
      <c r="Q140" s="108"/>
      <c r="R140" s="164"/>
      <c r="S140" s="108"/>
      <c r="T140" s="108"/>
      <c r="U140" s="108"/>
    </row>
    <row r="141" spans="1:21" ht="51.75" customHeight="1">
      <c r="A141" s="78"/>
      <c r="B141" s="76"/>
      <c r="C141" s="73"/>
      <c r="D141" s="108"/>
      <c r="E141" s="108"/>
      <c r="F141" s="164"/>
      <c r="G141" s="108"/>
      <c r="H141" s="108"/>
      <c r="I141" s="164"/>
      <c r="J141" s="108"/>
      <c r="K141" s="108"/>
      <c r="L141" s="108"/>
      <c r="M141" s="108"/>
      <c r="N141" s="108"/>
      <c r="O141" s="108"/>
      <c r="P141" s="108"/>
      <c r="Q141" s="108"/>
      <c r="R141" s="164"/>
      <c r="S141" s="108"/>
      <c r="T141" s="108"/>
      <c r="U141" s="108"/>
    </row>
    <row r="142" spans="1:21" ht="91.5" customHeight="1">
      <c r="A142" s="78"/>
      <c r="B142" s="76"/>
      <c r="C142" s="74"/>
      <c r="D142" s="109"/>
      <c r="E142" s="109"/>
      <c r="F142" s="163"/>
      <c r="G142" s="109"/>
      <c r="H142" s="109"/>
      <c r="I142" s="163"/>
      <c r="J142" s="109"/>
      <c r="K142" s="109"/>
      <c r="L142" s="109"/>
      <c r="M142" s="109"/>
      <c r="N142" s="109"/>
      <c r="O142" s="109"/>
      <c r="P142" s="109"/>
      <c r="Q142" s="109"/>
      <c r="R142" s="163"/>
      <c r="S142" s="109"/>
      <c r="T142" s="109"/>
      <c r="U142" s="109"/>
    </row>
    <row r="143" spans="1:21" ht="91.5" customHeight="1">
      <c r="A143" s="41"/>
      <c r="B143" s="38" t="s">
        <v>26</v>
      </c>
      <c r="C143" s="39" t="s">
        <v>25</v>
      </c>
      <c r="D143" s="56">
        <f>D135</f>
        <v>2993.1</v>
      </c>
      <c r="E143" s="56">
        <f>E135</f>
        <v>524.4</v>
      </c>
      <c r="F143" s="20">
        <f t="shared" ref="F143:I143" si="2">F135</f>
        <v>17.520296682369448</v>
      </c>
      <c r="G143" s="20">
        <f t="shared" si="2"/>
        <v>2993.1</v>
      </c>
      <c r="H143" s="20">
        <f t="shared" si="2"/>
        <v>524.4</v>
      </c>
      <c r="I143" s="20">
        <f t="shared" si="2"/>
        <v>17.520296682369448</v>
      </c>
      <c r="J143" s="20"/>
      <c r="K143" s="20"/>
      <c r="L143" s="20"/>
      <c r="M143" s="20"/>
      <c r="N143" s="20"/>
      <c r="O143" s="20"/>
      <c r="P143" s="20">
        <f>P135</f>
        <v>2993.1</v>
      </c>
      <c r="Q143" s="20">
        <f t="shared" ref="Q143:R143" si="3">Q135</f>
        <v>524.4</v>
      </c>
      <c r="R143" s="20">
        <f t="shared" si="3"/>
        <v>17.520296682369448</v>
      </c>
      <c r="S143" s="20"/>
      <c r="T143" s="20"/>
      <c r="U143" s="20"/>
    </row>
    <row r="144" spans="1:21" ht="91.5" customHeight="1">
      <c r="A144" s="41"/>
      <c r="B144" s="38"/>
      <c r="C144" s="3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</row>
    <row r="145" spans="1:21" ht="30.75" customHeight="1">
      <c r="A145" s="42"/>
      <c r="B145" s="43" t="s">
        <v>111</v>
      </c>
      <c r="C145" s="44" t="s">
        <v>25</v>
      </c>
      <c r="D145" s="45">
        <f>D143+D133+D98+D34</f>
        <v>67634.7</v>
      </c>
      <c r="E145" s="45">
        <f>E143+E133+E98+E34</f>
        <v>15310.1</v>
      </c>
      <c r="F145" s="46">
        <f>E145/D145*100</f>
        <v>22.636457321463688</v>
      </c>
      <c r="G145" s="45">
        <f>G143+G133+G98+G34</f>
        <v>67634.7</v>
      </c>
      <c r="H145" s="45">
        <f>H143+H133+H98+H34</f>
        <v>15310.1</v>
      </c>
      <c r="I145" s="46">
        <f>H145/G145*100</f>
        <v>22.636457321463688</v>
      </c>
      <c r="J145" s="45"/>
      <c r="K145" s="45"/>
      <c r="L145" s="45"/>
      <c r="M145" s="45">
        <f>M143+M133+M98+M34</f>
        <v>0</v>
      </c>
      <c r="N145" s="45">
        <f>N143+N133+N98+N34</f>
        <v>0</v>
      </c>
      <c r="O145" s="45">
        <f>O143+O133+O98+O34</f>
        <v>0</v>
      </c>
      <c r="P145" s="45">
        <f>P143+P133+P98+P34</f>
        <v>67634.7</v>
      </c>
      <c r="Q145" s="45">
        <f>Q143+Q133+Q98+Q34</f>
        <v>15310.1</v>
      </c>
      <c r="R145" s="46">
        <f>Q145/P145*100</f>
        <v>22.636457321463688</v>
      </c>
      <c r="S145" s="45"/>
      <c r="T145" s="45"/>
      <c r="U145" s="45"/>
    </row>
    <row r="146" spans="1:21">
      <c r="A146" s="138" t="s">
        <v>88</v>
      </c>
      <c r="B146" s="139"/>
      <c r="C146" s="139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40"/>
    </row>
    <row r="147" spans="1:21">
      <c r="A147" s="94" t="s">
        <v>115</v>
      </c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201"/>
    </row>
    <row r="148" spans="1:21" ht="132">
      <c r="A148" s="47" t="s">
        <v>84</v>
      </c>
      <c r="B148" s="43" t="s">
        <v>125</v>
      </c>
      <c r="C148" s="39" t="s">
        <v>25</v>
      </c>
      <c r="D148" s="20">
        <v>4344.2</v>
      </c>
      <c r="E148" s="20">
        <v>686.7</v>
      </c>
      <c r="F148" s="48">
        <f>E148/D148*100</f>
        <v>15.807283274250727</v>
      </c>
      <c r="G148" s="20">
        <v>4344.2</v>
      </c>
      <c r="H148" s="20">
        <v>686.7</v>
      </c>
      <c r="I148" s="40">
        <f>H148/G148*100</f>
        <v>15.807283274250727</v>
      </c>
      <c r="J148" s="20"/>
      <c r="K148" s="20"/>
      <c r="L148" s="20"/>
      <c r="M148" s="20">
        <v>4344.2</v>
      </c>
      <c r="N148" s="20">
        <v>686.7</v>
      </c>
      <c r="O148" s="40">
        <f>N148/M148*100</f>
        <v>15.807283274250727</v>
      </c>
      <c r="P148" s="20"/>
      <c r="Q148" s="20"/>
      <c r="R148" s="20"/>
      <c r="S148" s="20"/>
      <c r="T148" s="20"/>
      <c r="U148" s="20"/>
    </row>
    <row r="149" spans="1:21">
      <c r="A149" s="89" t="s">
        <v>89</v>
      </c>
      <c r="B149" s="75" t="s">
        <v>6</v>
      </c>
      <c r="C149" s="72" t="s">
        <v>25</v>
      </c>
      <c r="D149" s="107">
        <v>198</v>
      </c>
      <c r="E149" s="107">
        <v>43.7</v>
      </c>
      <c r="F149" s="162">
        <f>E149/D149*100</f>
        <v>22.070707070707073</v>
      </c>
      <c r="G149" s="107">
        <v>198</v>
      </c>
      <c r="H149" s="107">
        <v>43.7</v>
      </c>
      <c r="I149" s="162">
        <f>H149/G149*100</f>
        <v>22.070707070707073</v>
      </c>
      <c r="J149" s="107"/>
      <c r="K149" s="107"/>
      <c r="L149" s="107"/>
      <c r="M149" s="107">
        <v>198</v>
      </c>
      <c r="N149" s="107">
        <v>43.7</v>
      </c>
      <c r="O149" s="162">
        <f>N149/M149*100</f>
        <v>22.070707070707073</v>
      </c>
      <c r="P149" s="107"/>
      <c r="Q149" s="107"/>
      <c r="R149" s="107"/>
      <c r="S149" s="107"/>
      <c r="T149" s="107"/>
      <c r="U149" s="107"/>
    </row>
    <row r="150" spans="1:21" ht="36.75" customHeight="1">
      <c r="A150" s="90"/>
      <c r="B150" s="76"/>
      <c r="C150" s="74"/>
      <c r="D150" s="109"/>
      <c r="E150" s="109"/>
      <c r="F150" s="163"/>
      <c r="G150" s="109"/>
      <c r="H150" s="109"/>
      <c r="I150" s="163"/>
      <c r="J150" s="109"/>
      <c r="K150" s="109"/>
      <c r="L150" s="109"/>
      <c r="M150" s="109"/>
      <c r="N150" s="109"/>
      <c r="O150" s="163"/>
      <c r="P150" s="109"/>
      <c r="Q150" s="109"/>
      <c r="R150" s="109"/>
      <c r="S150" s="109"/>
      <c r="T150" s="109"/>
      <c r="U150" s="109"/>
    </row>
    <row r="151" spans="1:21">
      <c r="A151" s="89" t="s">
        <v>90</v>
      </c>
      <c r="B151" s="93" t="s">
        <v>103</v>
      </c>
      <c r="C151" s="107" t="s">
        <v>25</v>
      </c>
      <c r="D151" s="107"/>
      <c r="E151" s="107"/>
      <c r="F151" s="162"/>
      <c r="G151" s="107"/>
      <c r="H151" s="107"/>
      <c r="I151" s="162"/>
      <c r="J151" s="107"/>
      <c r="K151" s="107"/>
      <c r="L151" s="107"/>
      <c r="M151" s="107"/>
      <c r="N151" s="107"/>
      <c r="O151" s="162"/>
      <c r="P151" s="107"/>
      <c r="Q151" s="107"/>
      <c r="R151" s="107"/>
      <c r="S151" s="107"/>
      <c r="T151" s="107"/>
      <c r="U151" s="107"/>
    </row>
    <row r="152" spans="1:21" ht="33.75" customHeight="1">
      <c r="A152" s="90"/>
      <c r="B152" s="76"/>
      <c r="C152" s="109"/>
      <c r="D152" s="109"/>
      <c r="E152" s="109"/>
      <c r="F152" s="163"/>
      <c r="G152" s="109"/>
      <c r="H152" s="109"/>
      <c r="I152" s="163"/>
      <c r="J152" s="109"/>
      <c r="K152" s="109"/>
      <c r="L152" s="109"/>
      <c r="M152" s="109"/>
      <c r="N152" s="109"/>
      <c r="O152" s="163"/>
      <c r="P152" s="109"/>
      <c r="Q152" s="109"/>
      <c r="R152" s="109"/>
      <c r="S152" s="109"/>
      <c r="T152" s="109"/>
      <c r="U152" s="109"/>
    </row>
    <row r="153" spans="1:21">
      <c r="A153" s="89" t="s">
        <v>91</v>
      </c>
      <c r="B153" s="75" t="s">
        <v>126</v>
      </c>
      <c r="C153" s="72" t="s">
        <v>25</v>
      </c>
      <c r="D153" s="107">
        <v>104377.9</v>
      </c>
      <c r="E153" s="107">
        <v>23228.400000000001</v>
      </c>
      <c r="F153" s="162">
        <f>E153/D153*100</f>
        <v>22.254136172503951</v>
      </c>
      <c r="G153" s="107">
        <v>104377.9</v>
      </c>
      <c r="H153" s="107">
        <v>23228.400000000001</v>
      </c>
      <c r="I153" s="162">
        <f>H153/G153*100</f>
        <v>22.254136172503951</v>
      </c>
      <c r="J153" s="107"/>
      <c r="K153" s="107"/>
      <c r="L153" s="107"/>
      <c r="M153" s="107">
        <v>104377.9</v>
      </c>
      <c r="N153" s="107">
        <v>23228.400000000001</v>
      </c>
      <c r="O153" s="162">
        <f>N153/M153*100</f>
        <v>22.254136172503951</v>
      </c>
      <c r="P153" s="107"/>
      <c r="Q153" s="107"/>
      <c r="R153" s="107"/>
      <c r="S153" s="107"/>
      <c r="T153" s="107"/>
      <c r="U153" s="107"/>
    </row>
    <row r="154" spans="1:21">
      <c r="A154" s="90"/>
      <c r="B154" s="76"/>
      <c r="C154" s="73"/>
      <c r="D154" s="108"/>
      <c r="E154" s="108"/>
      <c r="F154" s="164"/>
      <c r="G154" s="108"/>
      <c r="H154" s="108"/>
      <c r="I154" s="164"/>
      <c r="J154" s="108"/>
      <c r="K154" s="108"/>
      <c r="L154" s="108"/>
      <c r="M154" s="108"/>
      <c r="N154" s="108"/>
      <c r="O154" s="164"/>
      <c r="P154" s="108"/>
      <c r="Q154" s="108"/>
      <c r="R154" s="108"/>
      <c r="S154" s="108"/>
      <c r="T154" s="108"/>
      <c r="U154" s="108"/>
    </row>
    <row r="155" spans="1:21">
      <c r="A155" s="90"/>
      <c r="B155" s="76"/>
      <c r="C155" s="73"/>
      <c r="D155" s="108"/>
      <c r="E155" s="108"/>
      <c r="F155" s="164"/>
      <c r="G155" s="108"/>
      <c r="H155" s="108"/>
      <c r="I155" s="164"/>
      <c r="J155" s="108"/>
      <c r="K155" s="108"/>
      <c r="L155" s="108"/>
      <c r="M155" s="108"/>
      <c r="N155" s="108"/>
      <c r="O155" s="164"/>
      <c r="P155" s="108"/>
      <c r="Q155" s="108"/>
      <c r="R155" s="108"/>
      <c r="S155" s="108"/>
      <c r="T155" s="108"/>
      <c r="U155" s="108"/>
    </row>
    <row r="156" spans="1:21">
      <c r="A156" s="90"/>
      <c r="B156" s="76"/>
      <c r="C156" s="73"/>
      <c r="D156" s="108"/>
      <c r="E156" s="108"/>
      <c r="F156" s="164"/>
      <c r="G156" s="108"/>
      <c r="H156" s="108"/>
      <c r="I156" s="164"/>
      <c r="J156" s="108"/>
      <c r="K156" s="108"/>
      <c r="L156" s="108"/>
      <c r="M156" s="108"/>
      <c r="N156" s="108"/>
      <c r="O156" s="164"/>
      <c r="P156" s="108"/>
      <c r="Q156" s="108"/>
      <c r="R156" s="108"/>
      <c r="S156" s="108"/>
      <c r="T156" s="108"/>
      <c r="U156" s="108"/>
    </row>
    <row r="157" spans="1:21" ht="30.75" customHeight="1">
      <c r="A157" s="90"/>
      <c r="B157" s="76"/>
      <c r="C157" s="73"/>
      <c r="D157" s="108"/>
      <c r="E157" s="108"/>
      <c r="F157" s="164"/>
      <c r="G157" s="108"/>
      <c r="H157" s="108"/>
      <c r="I157" s="164"/>
      <c r="J157" s="108"/>
      <c r="K157" s="108"/>
      <c r="L157" s="108"/>
      <c r="M157" s="108"/>
      <c r="N157" s="108"/>
      <c r="O157" s="164"/>
      <c r="P157" s="108"/>
      <c r="Q157" s="108"/>
      <c r="R157" s="108"/>
      <c r="S157" s="108"/>
      <c r="T157" s="108"/>
      <c r="U157" s="108"/>
    </row>
    <row r="158" spans="1:21">
      <c r="A158" s="90"/>
      <c r="B158" s="76"/>
      <c r="C158" s="73"/>
      <c r="D158" s="108"/>
      <c r="E158" s="108"/>
      <c r="F158" s="164"/>
      <c r="G158" s="108"/>
      <c r="H158" s="108"/>
      <c r="I158" s="164"/>
      <c r="J158" s="108"/>
      <c r="K158" s="108"/>
      <c r="L158" s="108"/>
      <c r="M158" s="108"/>
      <c r="N158" s="108"/>
      <c r="O158" s="164"/>
      <c r="P158" s="108"/>
      <c r="Q158" s="108"/>
      <c r="R158" s="108"/>
      <c r="S158" s="108"/>
      <c r="T158" s="108"/>
      <c r="U158" s="108"/>
    </row>
    <row r="159" spans="1:21">
      <c r="A159" s="90"/>
      <c r="B159" s="76"/>
      <c r="C159" s="73"/>
      <c r="D159" s="108"/>
      <c r="E159" s="108"/>
      <c r="F159" s="164"/>
      <c r="G159" s="108"/>
      <c r="H159" s="108"/>
      <c r="I159" s="164"/>
      <c r="J159" s="108"/>
      <c r="K159" s="108"/>
      <c r="L159" s="108"/>
      <c r="M159" s="108"/>
      <c r="N159" s="108"/>
      <c r="O159" s="164"/>
      <c r="P159" s="108"/>
      <c r="Q159" s="108"/>
      <c r="R159" s="108"/>
      <c r="S159" s="108"/>
      <c r="T159" s="108"/>
      <c r="U159" s="108"/>
    </row>
    <row r="160" spans="1:21">
      <c r="A160" s="91"/>
      <c r="B160" s="92"/>
      <c r="C160" s="74"/>
      <c r="D160" s="109"/>
      <c r="E160" s="109"/>
      <c r="F160" s="163"/>
      <c r="G160" s="109"/>
      <c r="H160" s="109"/>
      <c r="I160" s="163"/>
      <c r="J160" s="109"/>
      <c r="K160" s="109"/>
      <c r="L160" s="109"/>
      <c r="M160" s="109"/>
      <c r="N160" s="109"/>
      <c r="O160" s="163"/>
      <c r="P160" s="109"/>
      <c r="Q160" s="109"/>
      <c r="R160" s="109"/>
      <c r="S160" s="109"/>
      <c r="T160" s="109"/>
      <c r="U160" s="109"/>
    </row>
    <row r="161" spans="1:21" ht="40.5" customHeight="1">
      <c r="A161" s="41"/>
      <c r="B161" s="38" t="s">
        <v>92</v>
      </c>
      <c r="C161" s="39" t="s">
        <v>25</v>
      </c>
      <c r="D161" s="60">
        <f>D153+D151+D149+D148</f>
        <v>108920.09999999999</v>
      </c>
      <c r="E161" s="60">
        <f>E153+E151+E149+E148</f>
        <v>23958.800000000003</v>
      </c>
      <c r="F161" s="61">
        <f>E161/D161*100</f>
        <v>21.996674626629982</v>
      </c>
      <c r="G161" s="60">
        <f>G153+G151+G149+G148</f>
        <v>108920.09999999999</v>
      </c>
      <c r="H161" s="60">
        <f>H153+H151+H149+H148</f>
        <v>23958.800000000003</v>
      </c>
      <c r="I161" s="61">
        <f>H161/G161*100</f>
        <v>21.996674626629982</v>
      </c>
      <c r="J161" s="60"/>
      <c r="K161" s="60"/>
      <c r="L161" s="60"/>
      <c r="M161" s="60">
        <f>M153+M149+M148</f>
        <v>108920.09999999999</v>
      </c>
      <c r="N161" s="60">
        <f>N153+N149+N148</f>
        <v>23958.800000000003</v>
      </c>
      <c r="O161" s="61">
        <f>N161/M161*100</f>
        <v>21.996674626629982</v>
      </c>
      <c r="P161" s="60"/>
      <c r="Q161" s="60"/>
      <c r="R161" s="60"/>
      <c r="S161" s="60"/>
      <c r="T161" s="20"/>
      <c r="U161" s="20"/>
    </row>
    <row r="162" spans="1:21">
      <c r="A162" s="138" t="s">
        <v>116</v>
      </c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40"/>
    </row>
    <row r="163" spans="1:21" ht="129.75" customHeight="1">
      <c r="A163" s="49" t="s">
        <v>93</v>
      </c>
      <c r="B163" s="50" t="s">
        <v>127</v>
      </c>
      <c r="C163" s="39" t="s">
        <v>25</v>
      </c>
      <c r="D163" s="20">
        <v>11220</v>
      </c>
      <c r="E163" s="20">
        <v>5667.6</v>
      </c>
      <c r="F163" s="40">
        <f>E163/D163*100</f>
        <v>50.513368983957221</v>
      </c>
      <c r="G163" s="20">
        <v>11220</v>
      </c>
      <c r="H163" s="20">
        <v>5667.6</v>
      </c>
      <c r="I163" s="40">
        <f>H163/G163*100</f>
        <v>50.513368983957221</v>
      </c>
      <c r="J163" s="20"/>
      <c r="K163" s="20"/>
      <c r="L163" s="20"/>
      <c r="M163" s="20">
        <v>11220</v>
      </c>
      <c r="N163" s="20">
        <v>5667.6</v>
      </c>
      <c r="O163" s="40">
        <f>N163/M163*100</f>
        <v>50.513368983957221</v>
      </c>
      <c r="P163" s="20"/>
      <c r="Q163" s="20"/>
      <c r="R163" s="20"/>
      <c r="S163" s="20"/>
      <c r="T163" s="20"/>
      <c r="U163" s="20"/>
    </row>
    <row r="164" spans="1:21">
      <c r="A164" s="78"/>
      <c r="B164" s="96" t="s">
        <v>128</v>
      </c>
      <c r="C164" s="72" t="s">
        <v>133</v>
      </c>
      <c r="D164" s="104">
        <v>255437.6</v>
      </c>
      <c r="E164" s="107">
        <v>58318.400000000001</v>
      </c>
      <c r="F164" s="162">
        <f>E164/D164*100</f>
        <v>22.830781372828433</v>
      </c>
      <c r="G164" s="104">
        <v>255437.6</v>
      </c>
      <c r="H164" s="107">
        <v>58318.400000000001</v>
      </c>
      <c r="I164" s="162">
        <f>H164/G164*100</f>
        <v>22.830781372828433</v>
      </c>
      <c r="J164" s="107"/>
      <c r="K164" s="107"/>
      <c r="L164" s="107"/>
      <c r="M164" s="104">
        <v>255437.6</v>
      </c>
      <c r="N164" s="107">
        <v>58318.400000000001</v>
      </c>
      <c r="O164" s="162">
        <f>N164/M164*100</f>
        <v>22.830781372828433</v>
      </c>
      <c r="P164" s="107"/>
      <c r="Q164" s="107"/>
      <c r="R164" s="107"/>
      <c r="S164" s="107"/>
      <c r="T164" s="107"/>
      <c r="U164" s="107"/>
    </row>
    <row r="165" spans="1:21">
      <c r="A165" s="78"/>
      <c r="B165" s="96"/>
      <c r="C165" s="73"/>
      <c r="D165" s="105"/>
      <c r="E165" s="108"/>
      <c r="F165" s="164"/>
      <c r="G165" s="105"/>
      <c r="H165" s="108"/>
      <c r="I165" s="164"/>
      <c r="J165" s="108"/>
      <c r="K165" s="108"/>
      <c r="L165" s="108"/>
      <c r="M165" s="105"/>
      <c r="N165" s="108"/>
      <c r="O165" s="164"/>
      <c r="P165" s="108"/>
      <c r="Q165" s="108"/>
      <c r="R165" s="108"/>
      <c r="S165" s="108"/>
      <c r="T165" s="108"/>
      <c r="U165" s="108"/>
    </row>
    <row r="166" spans="1:21">
      <c r="A166" s="78"/>
      <c r="B166" s="96"/>
      <c r="C166" s="73"/>
      <c r="D166" s="105"/>
      <c r="E166" s="108"/>
      <c r="F166" s="164"/>
      <c r="G166" s="105"/>
      <c r="H166" s="108"/>
      <c r="I166" s="164"/>
      <c r="J166" s="108"/>
      <c r="K166" s="108"/>
      <c r="L166" s="108"/>
      <c r="M166" s="105"/>
      <c r="N166" s="108"/>
      <c r="O166" s="164"/>
      <c r="P166" s="108"/>
      <c r="Q166" s="108"/>
      <c r="R166" s="108"/>
      <c r="S166" s="108"/>
      <c r="T166" s="108"/>
      <c r="U166" s="108"/>
    </row>
    <row r="167" spans="1:21">
      <c r="A167" s="78"/>
      <c r="B167" s="96"/>
      <c r="C167" s="73"/>
      <c r="D167" s="105"/>
      <c r="E167" s="108"/>
      <c r="F167" s="164"/>
      <c r="G167" s="105"/>
      <c r="H167" s="108"/>
      <c r="I167" s="164"/>
      <c r="J167" s="108"/>
      <c r="K167" s="108"/>
      <c r="L167" s="108"/>
      <c r="M167" s="105"/>
      <c r="N167" s="108"/>
      <c r="O167" s="164"/>
      <c r="P167" s="108"/>
      <c r="Q167" s="108"/>
      <c r="R167" s="108"/>
      <c r="S167" s="108"/>
      <c r="T167" s="108"/>
      <c r="U167" s="108"/>
    </row>
    <row r="168" spans="1:21">
      <c r="A168" s="78"/>
      <c r="B168" s="96"/>
      <c r="C168" s="73"/>
      <c r="D168" s="105"/>
      <c r="E168" s="108"/>
      <c r="F168" s="164"/>
      <c r="G168" s="105"/>
      <c r="H168" s="108"/>
      <c r="I168" s="164"/>
      <c r="J168" s="108"/>
      <c r="K168" s="108"/>
      <c r="L168" s="108"/>
      <c r="M168" s="105"/>
      <c r="N168" s="108"/>
      <c r="O168" s="164"/>
      <c r="P168" s="108"/>
      <c r="Q168" s="108"/>
      <c r="R168" s="108"/>
      <c r="S168" s="108"/>
      <c r="T168" s="108"/>
      <c r="U168" s="108"/>
    </row>
    <row r="169" spans="1:21">
      <c r="A169" s="78"/>
      <c r="B169" s="96"/>
      <c r="C169" s="73"/>
      <c r="D169" s="105"/>
      <c r="E169" s="108"/>
      <c r="F169" s="164"/>
      <c r="G169" s="105"/>
      <c r="H169" s="108"/>
      <c r="I169" s="164"/>
      <c r="J169" s="108"/>
      <c r="K169" s="108"/>
      <c r="L169" s="108"/>
      <c r="M169" s="105"/>
      <c r="N169" s="108"/>
      <c r="O169" s="164"/>
      <c r="P169" s="108"/>
      <c r="Q169" s="108"/>
      <c r="R169" s="108"/>
      <c r="S169" s="108"/>
      <c r="T169" s="108"/>
      <c r="U169" s="108"/>
    </row>
    <row r="170" spans="1:21">
      <c r="A170" s="78"/>
      <c r="B170" s="96"/>
      <c r="C170" s="73"/>
      <c r="D170" s="105"/>
      <c r="E170" s="108"/>
      <c r="F170" s="164"/>
      <c r="G170" s="105"/>
      <c r="H170" s="108"/>
      <c r="I170" s="164"/>
      <c r="J170" s="108"/>
      <c r="K170" s="108"/>
      <c r="L170" s="108"/>
      <c r="M170" s="105"/>
      <c r="N170" s="108"/>
      <c r="O170" s="164"/>
      <c r="P170" s="108"/>
      <c r="Q170" s="108"/>
      <c r="R170" s="108"/>
      <c r="S170" s="108"/>
      <c r="T170" s="108"/>
      <c r="U170" s="108"/>
    </row>
    <row r="171" spans="1:21">
      <c r="A171" s="78"/>
      <c r="B171" s="96"/>
      <c r="C171" s="73"/>
      <c r="D171" s="105"/>
      <c r="E171" s="108"/>
      <c r="F171" s="164"/>
      <c r="G171" s="105"/>
      <c r="H171" s="108"/>
      <c r="I171" s="164"/>
      <c r="J171" s="108"/>
      <c r="K171" s="108"/>
      <c r="L171" s="108"/>
      <c r="M171" s="105"/>
      <c r="N171" s="108"/>
      <c r="O171" s="164"/>
      <c r="P171" s="108"/>
      <c r="Q171" s="108"/>
      <c r="R171" s="108"/>
      <c r="S171" s="108"/>
      <c r="T171" s="108"/>
      <c r="U171" s="108"/>
    </row>
    <row r="172" spans="1:21">
      <c r="A172" s="79"/>
      <c r="B172" s="96"/>
      <c r="C172" s="74"/>
      <c r="D172" s="106"/>
      <c r="E172" s="109"/>
      <c r="F172" s="163"/>
      <c r="G172" s="106"/>
      <c r="H172" s="109"/>
      <c r="I172" s="163"/>
      <c r="J172" s="109"/>
      <c r="K172" s="109"/>
      <c r="L172" s="109"/>
      <c r="M172" s="106"/>
      <c r="N172" s="109"/>
      <c r="O172" s="163"/>
      <c r="P172" s="109"/>
      <c r="Q172" s="109"/>
      <c r="R172" s="109"/>
      <c r="S172" s="109"/>
      <c r="T172" s="109"/>
      <c r="U172" s="109"/>
    </row>
    <row r="173" spans="1:21" ht="15.75" customHeight="1">
      <c r="A173" s="89" t="s">
        <v>94</v>
      </c>
      <c r="B173" s="75" t="s">
        <v>104</v>
      </c>
      <c r="C173" s="72" t="s">
        <v>25</v>
      </c>
      <c r="D173" s="107">
        <v>40.9</v>
      </c>
      <c r="E173" s="107"/>
      <c r="F173" s="162"/>
      <c r="G173" s="107">
        <v>40.9</v>
      </c>
      <c r="H173" s="107"/>
      <c r="I173" s="162"/>
      <c r="J173" s="107"/>
      <c r="K173" s="107"/>
      <c r="L173" s="107"/>
      <c r="M173" s="107">
        <v>40.9</v>
      </c>
      <c r="N173" s="107"/>
      <c r="O173" s="162"/>
      <c r="P173" s="107"/>
      <c r="Q173" s="107"/>
      <c r="R173" s="107"/>
      <c r="S173" s="107"/>
      <c r="T173" s="107"/>
      <c r="U173" s="107"/>
    </row>
    <row r="174" spans="1:21">
      <c r="A174" s="90"/>
      <c r="B174" s="76"/>
      <c r="C174" s="73"/>
      <c r="D174" s="108"/>
      <c r="E174" s="108"/>
      <c r="F174" s="164"/>
      <c r="G174" s="108"/>
      <c r="H174" s="108"/>
      <c r="I174" s="164"/>
      <c r="J174" s="108"/>
      <c r="K174" s="108"/>
      <c r="L174" s="108"/>
      <c r="M174" s="108"/>
      <c r="N174" s="108"/>
      <c r="O174" s="164"/>
      <c r="P174" s="108"/>
      <c r="Q174" s="108"/>
      <c r="R174" s="108"/>
      <c r="S174" s="108"/>
      <c r="T174" s="108"/>
      <c r="U174" s="108"/>
    </row>
    <row r="175" spans="1:21">
      <c r="A175" s="90"/>
      <c r="B175" s="76"/>
      <c r="C175" s="73"/>
      <c r="D175" s="108"/>
      <c r="E175" s="108"/>
      <c r="F175" s="164"/>
      <c r="G175" s="108"/>
      <c r="H175" s="108"/>
      <c r="I175" s="164"/>
      <c r="J175" s="108"/>
      <c r="K175" s="108"/>
      <c r="L175" s="108"/>
      <c r="M175" s="108"/>
      <c r="N175" s="108"/>
      <c r="O175" s="164"/>
      <c r="P175" s="108"/>
      <c r="Q175" s="108"/>
      <c r="R175" s="108"/>
      <c r="S175" s="108"/>
      <c r="T175" s="108"/>
      <c r="U175" s="108"/>
    </row>
    <row r="176" spans="1:21">
      <c r="A176" s="90"/>
      <c r="B176" s="76"/>
      <c r="C176" s="74"/>
      <c r="D176" s="109"/>
      <c r="E176" s="109"/>
      <c r="F176" s="163"/>
      <c r="G176" s="109"/>
      <c r="H176" s="109"/>
      <c r="I176" s="163"/>
      <c r="J176" s="109"/>
      <c r="K176" s="109"/>
      <c r="L176" s="109"/>
      <c r="M176" s="109"/>
      <c r="N176" s="109"/>
      <c r="O176" s="163"/>
      <c r="P176" s="109"/>
      <c r="Q176" s="109"/>
      <c r="R176" s="109"/>
      <c r="S176" s="109"/>
      <c r="T176" s="109"/>
      <c r="U176" s="109"/>
    </row>
    <row r="177" spans="1:21" ht="15.75" customHeight="1">
      <c r="A177" s="77" t="s">
        <v>95</v>
      </c>
      <c r="B177" s="75" t="s">
        <v>109</v>
      </c>
      <c r="C177" s="72" t="s">
        <v>25</v>
      </c>
      <c r="D177" s="104">
        <v>638</v>
      </c>
      <c r="E177" s="107">
        <v>0</v>
      </c>
      <c r="F177" s="162">
        <f>E177/D177*100</f>
        <v>0</v>
      </c>
      <c r="G177" s="107">
        <v>638</v>
      </c>
      <c r="H177" s="107">
        <v>0</v>
      </c>
      <c r="I177" s="162">
        <f>H177/G177*100</f>
        <v>0</v>
      </c>
      <c r="J177" s="107"/>
      <c r="K177" s="107"/>
      <c r="L177" s="107"/>
      <c r="M177" s="107">
        <v>638</v>
      </c>
      <c r="N177" s="107">
        <v>0</v>
      </c>
      <c r="O177" s="162">
        <f t="shared" ref="O177" si="4">N177/M177*100</f>
        <v>0</v>
      </c>
      <c r="P177" s="107"/>
      <c r="Q177" s="107"/>
      <c r="R177" s="107"/>
      <c r="S177" s="107"/>
      <c r="T177" s="107"/>
      <c r="U177" s="107"/>
    </row>
    <row r="178" spans="1:21">
      <c r="A178" s="78"/>
      <c r="B178" s="76"/>
      <c r="C178" s="73"/>
      <c r="D178" s="105"/>
      <c r="E178" s="108"/>
      <c r="F178" s="164"/>
      <c r="G178" s="108"/>
      <c r="H178" s="108"/>
      <c r="I178" s="164"/>
      <c r="J178" s="108"/>
      <c r="K178" s="108"/>
      <c r="L178" s="108"/>
      <c r="M178" s="108"/>
      <c r="N178" s="108"/>
      <c r="O178" s="164"/>
      <c r="P178" s="108"/>
      <c r="Q178" s="108"/>
      <c r="R178" s="108"/>
      <c r="S178" s="108"/>
      <c r="T178" s="108"/>
      <c r="U178" s="108"/>
    </row>
    <row r="179" spans="1:21">
      <c r="A179" s="78"/>
      <c r="B179" s="76"/>
      <c r="C179" s="73"/>
      <c r="D179" s="105"/>
      <c r="E179" s="108"/>
      <c r="F179" s="164"/>
      <c r="G179" s="108"/>
      <c r="H179" s="108"/>
      <c r="I179" s="164"/>
      <c r="J179" s="108"/>
      <c r="K179" s="108"/>
      <c r="L179" s="108"/>
      <c r="M179" s="108"/>
      <c r="N179" s="108"/>
      <c r="O179" s="164"/>
      <c r="P179" s="108"/>
      <c r="Q179" s="108"/>
      <c r="R179" s="108"/>
      <c r="S179" s="108"/>
      <c r="T179" s="108"/>
      <c r="U179" s="108"/>
    </row>
    <row r="180" spans="1:21">
      <c r="A180" s="78"/>
      <c r="B180" s="76"/>
      <c r="C180" s="73"/>
      <c r="D180" s="105"/>
      <c r="E180" s="108"/>
      <c r="F180" s="164"/>
      <c r="G180" s="108"/>
      <c r="H180" s="108"/>
      <c r="I180" s="164"/>
      <c r="J180" s="108"/>
      <c r="K180" s="108"/>
      <c r="L180" s="108"/>
      <c r="M180" s="108"/>
      <c r="N180" s="108"/>
      <c r="O180" s="164"/>
      <c r="P180" s="108"/>
      <c r="Q180" s="108"/>
      <c r="R180" s="108"/>
      <c r="S180" s="108"/>
      <c r="T180" s="108"/>
      <c r="U180" s="108"/>
    </row>
    <row r="181" spans="1:21">
      <c r="A181" s="78"/>
      <c r="B181" s="76"/>
      <c r="C181" s="73"/>
      <c r="D181" s="105"/>
      <c r="E181" s="108"/>
      <c r="F181" s="164"/>
      <c r="G181" s="108"/>
      <c r="H181" s="108"/>
      <c r="I181" s="164"/>
      <c r="J181" s="108"/>
      <c r="K181" s="108"/>
      <c r="L181" s="108"/>
      <c r="M181" s="108"/>
      <c r="N181" s="108"/>
      <c r="O181" s="164"/>
      <c r="P181" s="108"/>
      <c r="Q181" s="108"/>
      <c r="R181" s="108"/>
      <c r="S181" s="108"/>
      <c r="T181" s="108"/>
      <c r="U181" s="108"/>
    </row>
    <row r="182" spans="1:21">
      <c r="A182" s="78"/>
      <c r="B182" s="76"/>
      <c r="C182" s="73"/>
      <c r="D182" s="105"/>
      <c r="E182" s="108"/>
      <c r="F182" s="164"/>
      <c r="G182" s="108"/>
      <c r="H182" s="108"/>
      <c r="I182" s="164"/>
      <c r="J182" s="108"/>
      <c r="K182" s="108"/>
      <c r="L182" s="108"/>
      <c r="M182" s="108"/>
      <c r="N182" s="108"/>
      <c r="O182" s="164"/>
      <c r="P182" s="108"/>
      <c r="Q182" s="108"/>
      <c r="R182" s="108"/>
      <c r="S182" s="108"/>
      <c r="T182" s="108"/>
      <c r="U182" s="108"/>
    </row>
    <row r="183" spans="1:21">
      <c r="A183" s="78"/>
      <c r="B183" s="76"/>
      <c r="C183" s="73"/>
      <c r="D183" s="105"/>
      <c r="E183" s="108"/>
      <c r="F183" s="164"/>
      <c r="G183" s="108"/>
      <c r="H183" s="108"/>
      <c r="I183" s="164"/>
      <c r="J183" s="108"/>
      <c r="K183" s="108"/>
      <c r="L183" s="108"/>
      <c r="M183" s="108"/>
      <c r="N183" s="108"/>
      <c r="O183" s="164"/>
      <c r="P183" s="108"/>
      <c r="Q183" s="108"/>
      <c r="R183" s="108"/>
      <c r="S183" s="108"/>
      <c r="T183" s="108"/>
      <c r="U183" s="108"/>
    </row>
    <row r="184" spans="1:21">
      <c r="A184" s="78"/>
      <c r="B184" s="92"/>
      <c r="C184" s="74"/>
      <c r="D184" s="106"/>
      <c r="E184" s="109"/>
      <c r="F184" s="163"/>
      <c r="G184" s="109"/>
      <c r="H184" s="109"/>
      <c r="I184" s="163"/>
      <c r="J184" s="109"/>
      <c r="K184" s="109"/>
      <c r="L184" s="109"/>
      <c r="M184" s="109"/>
      <c r="N184" s="109"/>
      <c r="O184" s="163"/>
      <c r="P184" s="109"/>
      <c r="Q184" s="109"/>
      <c r="R184" s="109"/>
      <c r="S184" s="109"/>
      <c r="T184" s="109"/>
      <c r="U184" s="109"/>
    </row>
    <row r="185" spans="1:21" ht="15.75" customHeight="1">
      <c r="A185" s="77" t="s">
        <v>107</v>
      </c>
      <c r="B185" s="75" t="s">
        <v>97</v>
      </c>
      <c r="C185" s="72" t="s">
        <v>25</v>
      </c>
      <c r="D185" s="107">
        <v>108.1</v>
      </c>
      <c r="E185" s="107">
        <v>0</v>
      </c>
      <c r="F185" s="162">
        <f>E185/D185*100</f>
        <v>0</v>
      </c>
      <c r="G185" s="107">
        <v>108.1</v>
      </c>
      <c r="H185" s="107">
        <v>0</v>
      </c>
      <c r="I185" s="162">
        <f>H185/G185*100</f>
        <v>0</v>
      </c>
      <c r="J185" s="107"/>
      <c r="K185" s="107"/>
      <c r="L185" s="107"/>
      <c r="M185" s="107">
        <v>108.1</v>
      </c>
      <c r="N185" s="107">
        <v>0</v>
      </c>
      <c r="O185" s="162">
        <f t="shared" ref="O185" si="5">N185/M185*100</f>
        <v>0</v>
      </c>
      <c r="P185" s="107"/>
      <c r="Q185" s="107"/>
      <c r="R185" s="107"/>
      <c r="S185" s="107"/>
      <c r="T185" s="107"/>
      <c r="U185" s="107"/>
    </row>
    <row r="186" spans="1:21">
      <c r="A186" s="78"/>
      <c r="B186" s="76"/>
      <c r="C186" s="73"/>
      <c r="D186" s="108"/>
      <c r="E186" s="108"/>
      <c r="F186" s="164"/>
      <c r="G186" s="108"/>
      <c r="H186" s="108"/>
      <c r="I186" s="164"/>
      <c r="J186" s="108"/>
      <c r="K186" s="108"/>
      <c r="L186" s="108"/>
      <c r="M186" s="108"/>
      <c r="N186" s="108"/>
      <c r="O186" s="164"/>
      <c r="P186" s="108"/>
      <c r="Q186" s="108"/>
      <c r="R186" s="108"/>
      <c r="S186" s="108"/>
      <c r="T186" s="108"/>
      <c r="U186" s="108"/>
    </row>
    <row r="187" spans="1:21">
      <c r="A187" s="78"/>
      <c r="B187" s="76"/>
      <c r="C187" s="73"/>
      <c r="D187" s="108"/>
      <c r="E187" s="108"/>
      <c r="F187" s="164"/>
      <c r="G187" s="108"/>
      <c r="H187" s="108"/>
      <c r="I187" s="164"/>
      <c r="J187" s="108"/>
      <c r="K187" s="108"/>
      <c r="L187" s="108"/>
      <c r="M187" s="108"/>
      <c r="N187" s="108"/>
      <c r="O187" s="164"/>
      <c r="P187" s="108"/>
      <c r="Q187" s="108"/>
      <c r="R187" s="108"/>
      <c r="S187" s="108"/>
      <c r="T187" s="108"/>
      <c r="U187" s="108"/>
    </row>
    <row r="188" spans="1:21">
      <c r="A188" s="78"/>
      <c r="B188" s="76"/>
      <c r="C188" s="73"/>
      <c r="D188" s="108"/>
      <c r="E188" s="108"/>
      <c r="F188" s="164"/>
      <c r="G188" s="108"/>
      <c r="H188" s="108"/>
      <c r="I188" s="164"/>
      <c r="J188" s="108"/>
      <c r="K188" s="108"/>
      <c r="L188" s="108"/>
      <c r="M188" s="108"/>
      <c r="N188" s="108"/>
      <c r="O188" s="164"/>
      <c r="P188" s="108"/>
      <c r="Q188" s="108"/>
      <c r="R188" s="108"/>
      <c r="S188" s="108"/>
      <c r="T188" s="108"/>
      <c r="U188" s="108"/>
    </row>
    <row r="189" spans="1:21">
      <c r="A189" s="78"/>
      <c r="B189" s="76"/>
      <c r="C189" s="73"/>
      <c r="D189" s="108"/>
      <c r="E189" s="108"/>
      <c r="F189" s="164"/>
      <c r="G189" s="108"/>
      <c r="H189" s="108"/>
      <c r="I189" s="164"/>
      <c r="J189" s="108"/>
      <c r="K189" s="108"/>
      <c r="L189" s="108"/>
      <c r="M189" s="108"/>
      <c r="N189" s="108"/>
      <c r="O189" s="164"/>
      <c r="P189" s="108"/>
      <c r="Q189" s="108"/>
      <c r="R189" s="108"/>
      <c r="S189" s="108"/>
      <c r="T189" s="108"/>
      <c r="U189" s="108"/>
    </row>
    <row r="190" spans="1:21">
      <c r="A190" s="78"/>
      <c r="B190" s="76"/>
      <c r="C190" s="73"/>
      <c r="D190" s="108"/>
      <c r="E190" s="108"/>
      <c r="F190" s="164"/>
      <c r="G190" s="108"/>
      <c r="H190" s="108"/>
      <c r="I190" s="164"/>
      <c r="J190" s="108"/>
      <c r="K190" s="108"/>
      <c r="L190" s="108"/>
      <c r="M190" s="108"/>
      <c r="N190" s="108"/>
      <c r="O190" s="164"/>
      <c r="P190" s="108"/>
      <c r="Q190" s="108"/>
      <c r="R190" s="108"/>
      <c r="S190" s="108"/>
      <c r="T190" s="108"/>
      <c r="U190" s="108"/>
    </row>
    <row r="191" spans="1:21">
      <c r="A191" s="78"/>
      <c r="B191" s="76"/>
      <c r="C191" s="73"/>
      <c r="D191" s="108"/>
      <c r="E191" s="108"/>
      <c r="F191" s="164"/>
      <c r="G191" s="108"/>
      <c r="H191" s="108"/>
      <c r="I191" s="164"/>
      <c r="J191" s="108"/>
      <c r="K191" s="108"/>
      <c r="L191" s="108"/>
      <c r="M191" s="108"/>
      <c r="N191" s="108"/>
      <c r="O191" s="164"/>
      <c r="P191" s="108"/>
      <c r="Q191" s="108"/>
      <c r="R191" s="108"/>
      <c r="S191" s="108"/>
      <c r="T191" s="108"/>
      <c r="U191" s="108"/>
    </row>
    <row r="192" spans="1:21">
      <c r="A192" s="78"/>
      <c r="B192" s="92"/>
      <c r="C192" s="74"/>
      <c r="D192" s="109"/>
      <c r="E192" s="109"/>
      <c r="F192" s="163"/>
      <c r="G192" s="109"/>
      <c r="H192" s="109"/>
      <c r="I192" s="163"/>
      <c r="J192" s="109"/>
      <c r="K192" s="109"/>
      <c r="L192" s="109"/>
      <c r="M192" s="109"/>
      <c r="N192" s="109"/>
      <c r="O192" s="163"/>
      <c r="P192" s="109"/>
      <c r="Q192" s="109"/>
      <c r="R192" s="109"/>
      <c r="S192" s="109"/>
      <c r="T192" s="109"/>
      <c r="U192" s="109"/>
    </row>
    <row r="193" spans="1:21" ht="24.75">
      <c r="A193" s="94" t="s">
        <v>96</v>
      </c>
      <c r="B193" s="95"/>
      <c r="C193" s="39" t="s">
        <v>25</v>
      </c>
      <c r="D193" s="60">
        <f>D185+D177+D173+D164+D163</f>
        <v>267444.59999999998</v>
      </c>
      <c r="E193" s="60">
        <f>E185+E177+E173+E164+E163</f>
        <v>63986</v>
      </c>
      <c r="F193" s="61">
        <f>E193/D193*100</f>
        <v>23.924954925244332</v>
      </c>
      <c r="G193" s="60">
        <f>G185+G177+G173+G164+G163</f>
        <v>267444.59999999998</v>
      </c>
      <c r="H193" s="60">
        <f>H185+H177+H173+H164+H163</f>
        <v>63986</v>
      </c>
      <c r="I193" s="61">
        <f>H193/G193*100</f>
        <v>23.924954925244332</v>
      </c>
      <c r="J193" s="60"/>
      <c r="K193" s="60"/>
      <c r="L193" s="60"/>
      <c r="M193" s="60">
        <f>M185+M177+M173+M164+M163</f>
        <v>267444.59999999998</v>
      </c>
      <c r="N193" s="60">
        <f>N185+N177+N173+N164+N163</f>
        <v>63986</v>
      </c>
      <c r="O193" s="61">
        <f>N193/M193*100</f>
        <v>23.924954925244332</v>
      </c>
      <c r="P193" s="60"/>
      <c r="Q193" s="60"/>
      <c r="R193" s="60"/>
      <c r="S193" s="60"/>
      <c r="T193" s="20"/>
      <c r="U193" s="20"/>
    </row>
    <row r="194" spans="1:21">
      <c r="A194" s="138" t="s">
        <v>117</v>
      </c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40"/>
    </row>
    <row r="195" spans="1:21">
      <c r="A195" s="77" t="s">
        <v>98</v>
      </c>
      <c r="B195" s="80" t="s">
        <v>129</v>
      </c>
      <c r="C195" s="72" t="s">
        <v>25</v>
      </c>
      <c r="D195" s="107">
        <v>485.7</v>
      </c>
      <c r="E195" s="107">
        <v>160</v>
      </c>
      <c r="F195" s="162">
        <f>E195/D195*100</f>
        <v>32.94214535721639</v>
      </c>
      <c r="G195" s="107">
        <v>485.7</v>
      </c>
      <c r="H195" s="107">
        <v>160</v>
      </c>
      <c r="I195" s="162">
        <f>H195/G195*100</f>
        <v>32.94214535721639</v>
      </c>
      <c r="J195" s="107"/>
      <c r="K195" s="107"/>
      <c r="L195" s="107"/>
      <c r="M195" s="107">
        <v>485.7</v>
      </c>
      <c r="N195" s="107">
        <v>160</v>
      </c>
      <c r="O195" s="162">
        <f>N195/M195*100</f>
        <v>32.94214535721639</v>
      </c>
      <c r="P195" s="107"/>
      <c r="Q195" s="107"/>
      <c r="R195" s="107"/>
      <c r="S195" s="107"/>
      <c r="T195" s="107"/>
      <c r="U195" s="107"/>
    </row>
    <row r="196" spans="1:21">
      <c r="A196" s="78"/>
      <c r="B196" s="81"/>
      <c r="C196" s="73"/>
      <c r="D196" s="108"/>
      <c r="E196" s="108"/>
      <c r="F196" s="164"/>
      <c r="G196" s="108"/>
      <c r="H196" s="108"/>
      <c r="I196" s="164"/>
      <c r="J196" s="108"/>
      <c r="K196" s="108"/>
      <c r="L196" s="108"/>
      <c r="M196" s="108"/>
      <c r="N196" s="108"/>
      <c r="O196" s="164"/>
      <c r="P196" s="108"/>
      <c r="Q196" s="108"/>
      <c r="R196" s="108"/>
      <c r="S196" s="108"/>
      <c r="T196" s="108"/>
      <c r="U196" s="108"/>
    </row>
    <row r="197" spans="1:21">
      <c r="A197" s="78"/>
      <c r="B197" s="81"/>
      <c r="C197" s="73"/>
      <c r="D197" s="108"/>
      <c r="E197" s="108"/>
      <c r="F197" s="164"/>
      <c r="G197" s="108"/>
      <c r="H197" s="108"/>
      <c r="I197" s="164"/>
      <c r="J197" s="108"/>
      <c r="K197" s="108"/>
      <c r="L197" s="108"/>
      <c r="M197" s="108"/>
      <c r="N197" s="108"/>
      <c r="O197" s="164"/>
      <c r="P197" s="108"/>
      <c r="Q197" s="108"/>
      <c r="R197" s="108"/>
      <c r="S197" s="108"/>
      <c r="T197" s="108"/>
      <c r="U197" s="108"/>
    </row>
    <row r="198" spans="1:21">
      <c r="A198" s="78"/>
      <c r="B198" s="81"/>
      <c r="C198" s="73"/>
      <c r="D198" s="108"/>
      <c r="E198" s="108"/>
      <c r="F198" s="164"/>
      <c r="G198" s="108"/>
      <c r="H198" s="108"/>
      <c r="I198" s="164"/>
      <c r="J198" s="108"/>
      <c r="K198" s="108"/>
      <c r="L198" s="108"/>
      <c r="M198" s="108"/>
      <c r="N198" s="108"/>
      <c r="O198" s="164"/>
      <c r="P198" s="108"/>
      <c r="Q198" s="108"/>
      <c r="R198" s="108"/>
      <c r="S198" s="108"/>
      <c r="T198" s="108"/>
      <c r="U198" s="108"/>
    </row>
    <row r="199" spans="1:21">
      <c r="A199" s="78"/>
      <c r="B199" s="81"/>
      <c r="C199" s="73"/>
      <c r="D199" s="108"/>
      <c r="E199" s="108"/>
      <c r="F199" s="164"/>
      <c r="G199" s="108"/>
      <c r="H199" s="108"/>
      <c r="I199" s="164"/>
      <c r="J199" s="108"/>
      <c r="K199" s="108"/>
      <c r="L199" s="108"/>
      <c r="M199" s="108"/>
      <c r="N199" s="108"/>
      <c r="O199" s="164"/>
      <c r="P199" s="108"/>
      <c r="Q199" s="108"/>
      <c r="R199" s="108"/>
      <c r="S199" s="108"/>
      <c r="T199" s="108"/>
      <c r="U199" s="108"/>
    </row>
    <row r="200" spans="1:21">
      <c r="A200" s="78"/>
      <c r="B200" s="81"/>
      <c r="C200" s="73"/>
      <c r="D200" s="108"/>
      <c r="E200" s="108"/>
      <c r="F200" s="164"/>
      <c r="G200" s="108"/>
      <c r="H200" s="108"/>
      <c r="I200" s="164"/>
      <c r="J200" s="108"/>
      <c r="K200" s="108"/>
      <c r="L200" s="108"/>
      <c r="M200" s="108"/>
      <c r="N200" s="108"/>
      <c r="O200" s="164"/>
      <c r="P200" s="108"/>
      <c r="Q200" s="108"/>
      <c r="R200" s="108"/>
      <c r="S200" s="108"/>
      <c r="T200" s="108"/>
      <c r="U200" s="108"/>
    </row>
    <row r="201" spans="1:21">
      <c r="A201" s="78"/>
      <c r="B201" s="81"/>
      <c r="C201" s="73"/>
      <c r="D201" s="108"/>
      <c r="E201" s="108"/>
      <c r="F201" s="164"/>
      <c r="G201" s="108"/>
      <c r="H201" s="108"/>
      <c r="I201" s="164"/>
      <c r="J201" s="108"/>
      <c r="K201" s="108"/>
      <c r="L201" s="108"/>
      <c r="M201" s="108"/>
      <c r="N201" s="108"/>
      <c r="O201" s="164"/>
      <c r="P201" s="108"/>
      <c r="Q201" s="108"/>
      <c r="R201" s="108"/>
      <c r="S201" s="108"/>
      <c r="T201" s="108"/>
      <c r="U201" s="108"/>
    </row>
    <row r="202" spans="1:21">
      <c r="A202" s="79"/>
      <c r="B202" s="82"/>
      <c r="C202" s="74"/>
      <c r="D202" s="109"/>
      <c r="E202" s="109"/>
      <c r="F202" s="163"/>
      <c r="G202" s="109"/>
      <c r="H202" s="109"/>
      <c r="I202" s="163"/>
      <c r="J202" s="109"/>
      <c r="K202" s="109"/>
      <c r="L202" s="109"/>
      <c r="M202" s="109"/>
      <c r="N202" s="109"/>
      <c r="O202" s="163"/>
      <c r="P202" s="109"/>
      <c r="Q202" s="109"/>
      <c r="R202" s="109"/>
      <c r="S202" s="109"/>
      <c r="T202" s="109"/>
      <c r="U202" s="109"/>
    </row>
    <row r="203" spans="1:21">
      <c r="A203" s="77" t="s">
        <v>100</v>
      </c>
      <c r="B203" s="87" t="s">
        <v>118</v>
      </c>
      <c r="C203" s="72" t="s">
        <v>25</v>
      </c>
      <c r="D203" s="169">
        <f>D212+D214+D216</f>
        <v>11119.5</v>
      </c>
      <c r="E203" s="169">
        <f>E212+E214+E216</f>
        <v>2378.8000000000002</v>
      </c>
      <c r="F203" s="172">
        <f>E203/D203*100</f>
        <v>21.393048248572331</v>
      </c>
      <c r="G203" s="169">
        <f>G212+G214+G216</f>
        <v>11119.5</v>
      </c>
      <c r="H203" s="169">
        <f>H212+H214+H216</f>
        <v>2378.8000000000002</v>
      </c>
      <c r="I203" s="172">
        <f>H203/G203*100</f>
        <v>21.393048248572331</v>
      </c>
      <c r="J203" s="169"/>
      <c r="K203" s="169"/>
      <c r="L203" s="169"/>
      <c r="M203" s="169">
        <f>M212+M214+M216</f>
        <v>11119.5</v>
      </c>
      <c r="N203" s="169">
        <f>N212+N214+N216</f>
        <v>2378.8000000000002</v>
      </c>
      <c r="O203" s="172">
        <f>N203/M203*100</f>
        <v>21.393048248572331</v>
      </c>
      <c r="P203" s="107"/>
      <c r="Q203" s="107"/>
      <c r="R203" s="107"/>
      <c r="S203" s="107"/>
      <c r="T203" s="107"/>
      <c r="U203" s="107"/>
    </row>
    <row r="204" spans="1:21">
      <c r="A204" s="78"/>
      <c r="B204" s="88"/>
      <c r="C204" s="73"/>
      <c r="D204" s="170"/>
      <c r="E204" s="170"/>
      <c r="F204" s="173"/>
      <c r="G204" s="170"/>
      <c r="H204" s="170"/>
      <c r="I204" s="173"/>
      <c r="J204" s="170"/>
      <c r="K204" s="170"/>
      <c r="L204" s="170"/>
      <c r="M204" s="170"/>
      <c r="N204" s="170"/>
      <c r="O204" s="173"/>
      <c r="P204" s="108"/>
      <c r="Q204" s="108"/>
      <c r="R204" s="108"/>
      <c r="S204" s="108"/>
      <c r="T204" s="108"/>
      <c r="U204" s="108"/>
    </row>
    <row r="205" spans="1:21">
      <c r="A205" s="78"/>
      <c r="B205" s="88"/>
      <c r="C205" s="73"/>
      <c r="D205" s="170"/>
      <c r="E205" s="170"/>
      <c r="F205" s="173"/>
      <c r="G205" s="170"/>
      <c r="H205" s="170"/>
      <c r="I205" s="173"/>
      <c r="J205" s="170"/>
      <c r="K205" s="170"/>
      <c r="L205" s="170"/>
      <c r="M205" s="170"/>
      <c r="N205" s="170"/>
      <c r="O205" s="173"/>
      <c r="P205" s="108"/>
      <c r="Q205" s="108"/>
      <c r="R205" s="108"/>
      <c r="S205" s="108"/>
      <c r="T205" s="108"/>
      <c r="U205" s="108"/>
    </row>
    <row r="206" spans="1:21">
      <c r="A206" s="78"/>
      <c r="B206" s="88"/>
      <c r="C206" s="73"/>
      <c r="D206" s="170"/>
      <c r="E206" s="170"/>
      <c r="F206" s="173"/>
      <c r="G206" s="170"/>
      <c r="H206" s="170"/>
      <c r="I206" s="173"/>
      <c r="J206" s="170"/>
      <c r="K206" s="170"/>
      <c r="L206" s="170"/>
      <c r="M206" s="170"/>
      <c r="N206" s="170"/>
      <c r="O206" s="173"/>
      <c r="P206" s="108"/>
      <c r="Q206" s="108"/>
      <c r="R206" s="108"/>
      <c r="S206" s="108"/>
      <c r="T206" s="108"/>
      <c r="U206" s="108"/>
    </row>
    <row r="207" spans="1:21">
      <c r="A207" s="78"/>
      <c r="B207" s="88"/>
      <c r="C207" s="73"/>
      <c r="D207" s="170"/>
      <c r="E207" s="170"/>
      <c r="F207" s="173"/>
      <c r="G207" s="170"/>
      <c r="H207" s="170"/>
      <c r="I207" s="173"/>
      <c r="J207" s="170"/>
      <c r="K207" s="170"/>
      <c r="L207" s="170"/>
      <c r="M207" s="170"/>
      <c r="N207" s="170"/>
      <c r="O207" s="173"/>
      <c r="P207" s="108"/>
      <c r="Q207" s="108"/>
      <c r="R207" s="108"/>
      <c r="S207" s="108"/>
      <c r="T207" s="108"/>
      <c r="U207" s="108"/>
    </row>
    <row r="208" spans="1:21">
      <c r="A208" s="78"/>
      <c r="B208" s="88"/>
      <c r="C208" s="73"/>
      <c r="D208" s="170"/>
      <c r="E208" s="170"/>
      <c r="F208" s="173"/>
      <c r="G208" s="170"/>
      <c r="H208" s="170"/>
      <c r="I208" s="173"/>
      <c r="J208" s="170"/>
      <c r="K208" s="170"/>
      <c r="L208" s="170"/>
      <c r="M208" s="170"/>
      <c r="N208" s="170"/>
      <c r="O208" s="173"/>
      <c r="P208" s="108"/>
      <c r="Q208" s="108"/>
      <c r="R208" s="108"/>
      <c r="S208" s="108"/>
      <c r="T208" s="108"/>
      <c r="U208" s="108"/>
    </row>
    <row r="209" spans="1:26">
      <c r="A209" s="78"/>
      <c r="B209" s="88"/>
      <c r="C209" s="73"/>
      <c r="D209" s="170"/>
      <c r="E209" s="170"/>
      <c r="F209" s="173"/>
      <c r="G209" s="170"/>
      <c r="H209" s="170"/>
      <c r="I209" s="173"/>
      <c r="J209" s="170"/>
      <c r="K209" s="170"/>
      <c r="L209" s="170"/>
      <c r="M209" s="170"/>
      <c r="N209" s="170"/>
      <c r="O209" s="173"/>
      <c r="P209" s="108"/>
      <c r="Q209" s="108"/>
      <c r="R209" s="108"/>
      <c r="S209" s="108"/>
      <c r="T209" s="108"/>
      <c r="U209" s="108"/>
    </row>
    <row r="210" spans="1:26">
      <c r="A210" s="79"/>
      <c r="B210" s="88"/>
      <c r="C210" s="74"/>
      <c r="D210" s="171"/>
      <c r="E210" s="171"/>
      <c r="F210" s="174"/>
      <c r="G210" s="171"/>
      <c r="H210" s="171"/>
      <c r="I210" s="174"/>
      <c r="J210" s="171"/>
      <c r="K210" s="171"/>
      <c r="L210" s="171"/>
      <c r="M210" s="171"/>
      <c r="N210" s="171"/>
      <c r="O210" s="174"/>
      <c r="P210" s="109"/>
      <c r="Q210" s="109"/>
      <c r="R210" s="109"/>
      <c r="S210" s="109"/>
      <c r="T210" s="109"/>
      <c r="U210" s="175"/>
      <c r="V210" s="1"/>
      <c r="W210" s="1"/>
      <c r="X210" s="1"/>
      <c r="Y210" s="1"/>
      <c r="Z210" s="1"/>
    </row>
    <row r="211" spans="1:26">
      <c r="A211" s="97" t="s">
        <v>38</v>
      </c>
      <c r="B211" s="134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51"/>
      <c r="V211" s="1"/>
      <c r="W211" s="1"/>
      <c r="X211" s="1"/>
      <c r="Y211" s="1"/>
      <c r="Z211" s="1"/>
    </row>
    <row r="212" spans="1:26">
      <c r="A212" s="77"/>
      <c r="B212" s="85" t="s">
        <v>39</v>
      </c>
      <c r="C212" s="72" t="s">
        <v>25</v>
      </c>
      <c r="D212" s="107">
        <v>2862.3</v>
      </c>
      <c r="E212" s="107">
        <v>663.1</v>
      </c>
      <c r="F212" s="162">
        <f>E212/D212*100</f>
        <v>23.16668413513608</v>
      </c>
      <c r="G212" s="107">
        <v>2862.3</v>
      </c>
      <c r="H212" s="107">
        <v>663.1</v>
      </c>
      <c r="I212" s="152">
        <f>H212/G212*100</f>
        <v>23.16668413513608</v>
      </c>
      <c r="J212" s="107"/>
      <c r="K212" s="107"/>
      <c r="L212" s="107"/>
      <c r="M212" s="107">
        <v>2862.3</v>
      </c>
      <c r="N212" s="107">
        <v>663.1</v>
      </c>
      <c r="O212" s="162">
        <f>N212/M212*100</f>
        <v>23.16668413513608</v>
      </c>
      <c r="P212" s="107"/>
      <c r="Q212" s="107"/>
      <c r="R212" s="107"/>
      <c r="S212" s="107"/>
      <c r="T212" s="107"/>
      <c r="U212" s="176"/>
      <c r="V212" s="177"/>
      <c r="W212" s="177"/>
      <c r="X212" s="177"/>
      <c r="Y212" s="1"/>
      <c r="Z212" s="1"/>
    </row>
    <row r="213" spans="1:26">
      <c r="A213" s="78"/>
      <c r="B213" s="86"/>
      <c r="C213" s="74"/>
      <c r="D213" s="109"/>
      <c r="E213" s="109"/>
      <c r="F213" s="163"/>
      <c r="G213" s="109"/>
      <c r="H213" s="109"/>
      <c r="I213" s="154"/>
      <c r="J213" s="109"/>
      <c r="K213" s="109"/>
      <c r="L213" s="109"/>
      <c r="M213" s="109"/>
      <c r="N213" s="109"/>
      <c r="O213" s="163"/>
      <c r="P213" s="109"/>
      <c r="Q213" s="109"/>
      <c r="R213" s="109"/>
      <c r="S213" s="109"/>
      <c r="T213" s="109"/>
      <c r="U213" s="175"/>
      <c r="V213" s="177"/>
      <c r="W213" s="177"/>
      <c r="X213" s="177"/>
      <c r="Y213" s="1"/>
      <c r="Z213" s="1"/>
    </row>
    <row r="214" spans="1:26">
      <c r="A214" s="83"/>
      <c r="B214" s="85" t="s">
        <v>40</v>
      </c>
      <c r="C214" s="72" t="s">
        <v>25</v>
      </c>
      <c r="D214" s="107">
        <v>1174.8</v>
      </c>
      <c r="E214" s="107">
        <v>179.4</v>
      </c>
      <c r="F214" s="162">
        <f t="shared" ref="F214" si="6">E214/D214*100</f>
        <v>15.270684371807969</v>
      </c>
      <c r="G214" s="107">
        <v>1174.8</v>
      </c>
      <c r="H214" s="107">
        <v>179.4</v>
      </c>
      <c r="I214" s="152">
        <f t="shared" ref="I214" si="7">H214/G214*100</f>
        <v>15.270684371807969</v>
      </c>
      <c r="J214" s="107"/>
      <c r="K214" s="107"/>
      <c r="L214" s="107"/>
      <c r="M214" s="107">
        <v>1174.8</v>
      </c>
      <c r="N214" s="107">
        <v>179.4</v>
      </c>
      <c r="O214" s="162">
        <f t="shared" ref="O214" si="8">N214/M214*100</f>
        <v>15.270684371807969</v>
      </c>
      <c r="P214" s="107"/>
      <c r="Q214" s="107"/>
      <c r="R214" s="107"/>
      <c r="S214" s="107"/>
      <c r="T214" s="107"/>
      <c r="U214" s="176"/>
      <c r="V214" s="177"/>
      <c r="W214" s="177"/>
      <c r="X214" s="177"/>
      <c r="Y214" s="1"/>
      <c r="Z214" s="1"/>
    </row>
    <row r="215" spans="1:26">
      <c r="A215" s="84"/>
      <c r="B215" s="86"/>
      <c r="C215" s="74"/>
      <c r="D215" s="109"/>
      <c r="E215" s="109"/>
      <c r="F215" s="163"/>
      <c r="G215" s="109"/>
      <c r="H215" s="109"/>
      <c r="I215" s="154"/>
      <c r="J215" s="109"/>
      <c r="K215" s="109"/>
      <c r="L215" s="109"/>
      <c r="M215" s="109"/>
      <c r="N215" s="109"/>
      <c r="O215" s="163"/>
      <c r="P215" s="109"/>
      <c r="Q215" s="109"/>
      <c r="R215" s="109"/>
      <c r="S215" s="109"/>
      <c r="T215" s="109"/>
      <c r="U215" s="175"/>
      <c r="V215" s="177"/>
      <c r="W215" s="177"/>
      <c r="X215" s="177"/>
      <c r="Y215" s="1"/>
      <c r="Z215" s="1"/>
    </row>
    <row r="216" spans="1:26">
      <c r="A216" s="77"/>
      <c r="B216" s="85" t="s">
        <v>41</v>
      </c>
      <c r="C216" s="72" t="s">
        <v>25</v>
      </c>
      <c r="D216" s="107">
        <v>7082.4</v>
      </c>
      <c r="E216" s="107">
        <v>1536.3</v>
      </c>
      <c r="F216" s="162">
        <f t="shared" ref="F216" si="9">E216/D216*100</f>
        <v>21.691799390037275</v>
      </c>
      <c r="G216" s="107">
        <v>7082.4</v>
      </c>
      <c r="H216" s="107">
        <v>1536.3</v>
      </c>
      <c r="I216" s="152">
        <f t="shared" ref="I216" si="10">H216/G216*100</f>
        <v>21.691799390037275</v>
      </c>
      <c r="J216" s="107"/>
      <c r="K216" s="107"/>
      <c r="L216" s="107"/>
      <c r="M216" s="107">
        <v>7082.4</v>
      </c>
      <c r="N216" s="107">
        <v>1536.3</v>
      </c>
      <c r="O216" s="162">
        <f t="shared" ref="O216" si="11">N216/M216*100</f>
        <v>21.691799390037275</v>
      </c>
      <c r="P216" s="107"/>
      <c r="Q216" s="107"/>
      <c r="R216" s="107"/>
      <c r="S216" s="107"/>
      <c r="T216" s="107"/>
      <c r="U216" s="176"/>
      <c r="V216" s="177"/>
      <c r="W216" s="177"/>
      <c r="X216" s="177"/>
      <c r="Y216" s="1"/>
      <c r="Z216" s="1"/>
    </row>
    <row r="217" spans="1:26">
      <c r="A217" s="78"/>
      <c r="B217" s="86"/>
      <c r="C217" s="74"/>
      <c r="D217" s="109"/>
      <c r="E217" s="109"/>
      <c r="F217" s="163"/>
      <c r="G217" s="109"/>
      <c r="H217" s="109"/>
      <c r="I217" s="154"/>
      <c r="J217" s="109"/>
      <c r="K217" s="109"/>
      <c r="L217" s="109"/>
      <c r="M217" s="109"/>
      <c r="N217" s="109"/>
      <c r="O217" s="163"/>
      <c r="P217" s="109"/>
      <c r="Q217" s="109"/>
      <c r="R217" s="109"/>
      <c r="S217" s="109"/>
      <c r="T217" s="109"/>
      <c r="U217" s="175"/>
      <c r="V217" s="177"/>
      <c r="W217" s="177"/>
      <c r="X217" s="177"/>
      <c r="Y217" s="1"/>
      <c r="Z217" s="1"/>
    </row>
    <row r="218" spans="1:26" ht="15" customHeight="1">
      <c r="A218" s="77" t="s">
        <v>101</v>
      </c>
      <c r="B218" s="135" t="s">
        <v>119</v>
      </c>
      <c r="C218" s="72" t="s">
        <v>25</v>
      </c>
      <c r="D218" s="107"/>
      <c r="E218" s="107"/>
      <c r="F218" s="107"/>
      <c r="G218" s="107"/>
      <c r="H218" s="107"/>
      <c r="I218" s="152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76"/>
      <c r="V218" s="1"/>
      <c r="W218" s="1"/>
      <c r="X218" s="1"/>
      <c r="Y218" s="1"/>
      <c r="Z218" s="1"/>
    </row>
    <row r="219" spans="1:26" ht="15" customHeight="1">
      <c r="A219" s="78"/>
      <c r="B219" s="136"/>
      <c r="C219" s="73"/>
      <c r="D219" s="108"/>
      <c r="E219" s="108"/>
      <c r="F219" s="108"/>
      <c r="G219" s="108"/>
      <c r="H219" s="108"/>
      <c r="I219" s="153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78"/>
      <c r="V219" s="1"/>
      <c r="W219" s="1"/>
      <c r="X219" s="1"/>
      <c r="Y219" s="1"/>
      <c r="Z219" s="1"/>
    </row>
    <row r="220" spans="1:26" ht="15" customHeight="1">
      <c r="A220" s="78"/>
      <c r="B220" s="136"/>
      <c r="C220" s="73"/>
      <c r="D220" s="108"/>
      <c r="E220" s="108"/>
      <c r="F220" s="108"/>
      <c r="G220" s="108"/>
      <c r="H220" s="108"/>
      <c r="I220" s="153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</row>
    <row r="221" spans="1:26" ht="15" customHeight="1">
      <c r="A221" s="78"/>
      <c r="B221" s="136"/>
      <c r="C221" s="73"/>
      <c r="D221" s="108"/>
      <c r="E221" s="108"/>
      <c r="F221" s="108"/>
      <c r="G221" s="108"/>
      <c r="H221" s="108"/>
      <c r="I221" s="153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</row>
    <row r="222" spans="1:26" ht="15" customHeight="1">
      <c r="A222" s="78"/>
      <c r="B222" s="136"/>
      <c r="C222" s="73"/>
      <c r="D222" s="108"/>
      <c r="E222" s="108"/>
      <c r="F222" s="108"/>
      <c r="G222" s="108"/>
      <c r="H222" s="108"/>
      <c r="I222" s="153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</row>
    <row r="223" spans="1:26" ht="15" customHeight="1">
      <c r="A223" s="78"/>
      <c r="B223" s="136"/>
      <c r="C223" s="73"/>
      <c r="D223" s="108"/>
      <c r="E223" s="108"/>
      <c r="F223" s="108"/>
      <c r="G223" s="108"/>
      <c r="H223" s="108"/>
      <c r="I223" s="153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</row>
    <row r="224" spans="1:26" ht="15" customHeight="1">
      <c r="A224" s="78"/>
      <c r="B224" s="136"/>
      <c r="C224" s="73"/>
      <c r="D224" s="108"/>
      <c r="E224" s="108"/>
      <c r="F224" s="108"/>
      <c r="G224" s="108"/>
      <c r="H224" s="108"/>
      <c r="I224" s="153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</row>
    <row r="225" spans="1:21" ht="15" customHeight="1">
      <c r="A225" s="79"/>
      <c r="B225" s="137"/>
      <c r="C225" s="74"/>
      <c r="D225" s="109"/>
      <c r="E225" s="109"/>
      <c r="F225" s="109"/>
      <c r="G225" s="109"/>
      <c r="H225" s="109"/>
      <c r="I225" s="154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</row>
    <row r="226" spans="1:21" ht="24.75">
      <c r="A226" s="94" t="s">
        <v>99</v>
      </c>
      <c r="B226" s="95"/>
      <c r="C226" s="39" t="s">
        <v>25</v>
      </c>
      <c r="D226" s="20">
        <f>D203+D195</f>
        <v>11605.2</v>
      </c>
      <c r="E226" s="20">
        <f>E203+E195</f>
        <v>2538.8000000000002</v>
      </c>
      <c r="F226" s="40">
        <f>E226/D226*100</f>
        <v>21.876400234377694</v>
      </c>
      <c r="G226" s="20">
        <f>G203+G195</f>
        <v>11605.2</v>
      </c>
      <c r="H226" s="20">
        <f>H203+H195</f>
        <v>2538.8000000000002</v>
      </c>
      <c r="I226" s="40">
        <f>H226/G226*100</f>
        <v>21.876400234377694</v>
      </c>
      <c r="J226" s="20"/>
      <c r="K226" s="20"/>
      <c r="L226" s="20"/>
      <c r="M226" s="20">
        <f>M203+M195</f>
        <v>11605.2</v>
      </c>
      <c r="N226" s="20">
        <f>N203+N195</f>
        <v>2538.8000000000002</v>
      </c>
      <c r="O226" s="40">
        <f>N226/M226*100</f>
        <v>21.876400234377694</v>
      </c>
      <c r="P226" s="20"/>
      <c r="Q226" s="20"/>
      <c r="R226" s="20"/>
      <c r="S226" s="20"/>
      <c r="T226" s="20"/>
      <c r="U226" s="20"/>
    </row>
    <row r="227" spans="1:21" ht="24.75">
      <c r="A227" s="94" t="s">
        <v>60</v>
      </c>
      <c r="B227" s="95"/>
      <c r="C227" s="44" t="s">
        <v>25</v>
      </c>
      <c r="D227" s="45">
        <f>D226+D193+D161</f>
        <v>387969.89999999997</v>
      </c>
      <c r="E227" s="45">
        <f>E226+E193+E161</f>
        <v>90483.6</v>
      </c>
      <c r="F227" s="46">
        <f>E227/D227*100</f>
        <v>23.322324747357982</v>
      </c>
      <c r="G227" s="45">
        <f>G226+G193+G161</f>
        <v>387969.89999999997</v>
      </c>
      <c r="H227" s="45">
        <f>H226+H193+H161</f>
        <v>90483.6</v>
      </c>
      <c r="I227" s="46">
        <f>H227/G227*100</f>
        <v>23.322324747357982</v>
      </c>
      <c r="J227" s="45"/>
      <c r="K227" s="45"/>
      <c r="L227" s="45"/>
      <c r="M227" s="45">
        <f>M226+M193+M161</f>
        <v>387969.89999999997</v>
      </c>
      <c r="N227" s="45">
        <f>N226+N193+N161</f>
        <v>90483.6</v>
      </c>
      <c r="O227" s="46">
        <f>N227/M227*100</f>
        <v>23.322324747357982</v>
      </c>
      <c r="P227" s="45"/>
      <c r="Q227" s="45"/>
      <c r="R227" s="45"/>
      <c r="S227" s="45"/>
      <c r="T227" s="45"/>
      <c r="U227" s="45"/>
    </row>
    <row r="228" spans="1:21">
      <c r="A228" s="138" t="s">
        <v>42</v>
      </c>
      <c r="B228" s="139"/>
      <c r="C228" s="139"/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40"/>
    </row>
    <row r="229" spans="1:21" ht="15.75" customHeight="1">
      <c r="A229" s="97" t="s">
        <v>43</v>
      </c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79"/>
    </row>
    <row r="230" spans="1:21">
      <c r="A230" s="138" t="s">
        <v>73</v>
      </c>
      <c r="B230" s="139"/>
      <c r="C230" s="139"/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40"/>
    </row>
    <row r="231" spans="1:21" ht="15" customHeight="1">
      <c r="A231" s="77" t="s">
        <v>48</v>
      </c>
      <c r="B231" s="75" t="s">
        <v>28</v>
      </c>
      <c r="C231" s="101" t="s">
        <v>25</v>
      </c>
      <c r="D231" s="107">
        <v>1234.0999999999999</v>
      </c>
      <c r="E231" s="107"/>
      <c r="F231" s="152"/>
      <c r="G231" s="107">
        <v>1234.0999999999999</v>
      </c>
      <c r="H231" s="107"/>
      <c r="I231" s="152"/>
      <c r="J231" s="107"/>
      <c r="K231" s="107"/>
      <c r="L231" s="107"/>
      <c r="M231" s="107">
        <v>1234.4000000000001</v>
      </c>
      <c r="N231" s="107"/>
      <c r="O231" s="152"/>
      <c r="P231" s="107"/>
      <c r="Q231" s="107"/>
      <c r="R231" s="160"/>
      <c r="S231" s="107"/>
      <c r="T231" s="107"/>
      <c r="U231" s="107"/>
    </row>
    <row r="232" spans="1:21">
      <c r="A232" s="78"/>
      <c r="B232" s="76"/>
      <c r="C232" s="102"/>
      <c r="D232" s="108"/>
      <c r="E232" s="108"/>
      <c r="F232" s="153"/>
      <c r="G232" s="108"/>
      <c r="H232" s="108"/>
      <c r="I232" s="153"/>
      <c r="J232" s="108"/>
      <c r="K232" s="108"/>
      <c r="L232" s="108"/>
      <c r="M232" s="108"/>
      <c r="N232" s="108"/>
      <c r="O232" s="153"/>
      <c r="P232" s="108"/>
      <c r="Q232" s="108"/>
      <c r="R232" s="168"/>
      <c r="S232" s="108"/>
      <c r="T232" s="108"/>
      <c r="U232" s="108"/>
    </row>
    <row r="233" spans="1:21">
      <c r="A233" s="78"/>
      <c r="B233" s="76"/>
      <c r="C233" s="102"/>
      <c r="D233" s="108"/>
      <c r="E233" s="108"/>
      <c r="F233" s="153"/>
      <c r="G233" s="108"/>
      <c r="H233" s="108"/>
      <c r="I233" s="153"/>
      <c r="J233" s="108"/>
      <c r="K233" s="108"/>
      <c r="L233" s="108"/>
      <c r="M233" s="108"/>
      <c r="N233" s="108"/>
      <c r="O233" s="153"/>
      <c r="P233" s="108"/>
      <c r="Q233" s="108"/>
      <c r="R233" s="168"/>
      <c r="S233" s="108"/>
      <c r="T233" s="108"/>
      <c r="U233" s="108"/>
    </row>
    <row r="234" spans="1:21">
      <c r="A234" s="78"/>
      <c r="B234" s="76"/>
      <c r="C234" s="102"/>
      <c r="D234" s="108"/>
      <c r="E234" s="108"/>
      <c r="F234" s="153"/>
      <c r="G234" s="108"/>
      <c r="H234" s="108"/>
      <c r="I234" s="153"/>
      <c r="J234" s="108"/>
      <c r="K234" s="108"/>
      <c r="L234" s="108"/>
      <c r="M234" s="108"/>
      <c r="N234" s="108"/>
      <c r="O234" s="153"/>
      <c r="P234" s="108"/>
      <c r="Q234" s="108"/>
      <c r="R234" s="168"/>
      <c r="S234" s="108"/>
      <c r="T234" s="108"/>
      <c r="U234" s="108"/>
    </row>
    <row r="235" spans="1:21">
      <c r="A235" s="78"/>
      <c r="B235" s="76"/>
      <c r="C235" s="102"/>
      <c r="D235" s="108"/>
      <c r="E235" s="108"/>
      <c r="F235" s="153"/>
      <c r="G235" s="108"/>
      <c r="H235" s="108"/>
      <c r="I235" s="153"/>
      <c r="J235" s="108"/>
      <c r="K235" s="108"/>
      <c r="L235" s="108"/>
      <c r="M235" s="108"/>
      <c r="N235" s="108"/>
      <c r="O235" s="153"/>
      <c r="P235" s="108"/>
      <c r="Q235" s="108"/>
      <c r="R235" s="168"/>
      <c r="S235" s="108"/>
      <c r="T235" s="108"/>
      <c r="U235" s="108"/>
    </row>
    <row r="236" spans="1:21">
      <c r="A236" s="78"/>
      <c r="B236" s="76"/>
      <c r="C236" s="102"/>
      <c r="D236" s="108"/>
      <c r="E236" s="108"/>
      <c r="F236" s="153"/>
      <c r="G236" s="108"/>
      <c r="H236" s="108"/>
      <c r="I236" s="153"/>
      <c r="J236" s="108"/>
      <c r="K236" s="108"/>
      <c r="L236" s="108"/>
      <c r="M236" s="108"/>
      <c r="N236" s="108"/>
      <c r="O236" s="153"/>
      <c r="P236" s="108"/>
      <c r="Q236" s="108"/>
      <c r="R236" s="168"/>
      <c r="S236" s="108"/>
      <c r="T236" s="108"/>
      <c r="U236" s="108"/>
    </row>
    <row r="237" spans="1:21">
      <c r="A237" s="78"/>
      <c r="B237" s="76"/>
      <c r="C237" s="102"/>
      <c r="D237" s="108"/>
      <c r="E237" s="108"/>
      <c r="F237" s="153"/>
      <c r="G237" s="108"/>
      <c r="H237" s="108"/>
      <c r="I237" s="153"/>
      <c r="J237" s="108"/>
      <c r="K237" s="108"/>
      <c r="L237" s="108"/>
      <c r="M237" s="108"/>
      <c r="N237" s="108"/>
      <c r="O237" s="153"/>
      <c r="P237" s="108"/>
      <c r="Q237" s="108"/>
      <c r="R237" s="168"/>
      <c r="S237" s="108"/>
      <c r="T237" s="108"/>
      <c r="U237" s="108"/>
    </row>
    <row r="238" spans="1:21">
      <c r="A238" s="78"/>
      <c r="B238" s="76"/>
      <c r="C238" s="103"/>
      <c r="D238" s="109"/>
      <c r="E238" s="109"/>
      <c r="F238" s="154"/>
      <c r="G238" s="109"/>
      <c r="H238" s="109"/>
      <c r="I238" s="154"/>
      <c r="J238" s="109"/>
      <c r="K238" s="109"/>
      <c r="L238" s="109"/>
      <c r="M238" s="109"/>
      <c r="N238" s="109"/>
      <c r="O238" s="154"/>
      <c r="P238" s="109"/>
      <c r="Q238" s="109"/>
      <c r="R238" s="161"/>
      <c r="S238" s="109"/>
      <c r="T238" s="109"/>
      <c r="U238" s="109"/>
    </row>
    <row r="239" spans="1:21" ht="15" customHeight="1">
      <c r="A239" s="77" t="s">
        <v>49</v>
      </c>
      <c r="B239" s="75" t="s">
        <v>29</v>
      </c>
      <c r="C239" s="101" t="s">
        <v>25</v>
      </c>
      <c r="D239" s="107">
        <v>5475.5</v>
      </c>
      <c r="E239" s="107"/>
      <c r="F239" s="160"/>
      <c r="G239" s="107">
        <v>5475.5</v>
      </c>
      <c r="H239" s="107"/>
      <c r="I239" s="162"/>
      <c r="J239" s="107"/>
      <c r="K239" s="107"/>
      <c r="L239" s="107"/>
      <c r="M239" s="107">
        <v>5475.5</v>
      </c>
      <c r="N239" s="107"/>
      <c r="O239" s="162"/>
      <c r="P239" s="107"/>
      <c r="Q239" s="107"/>
      <c r="R239" s="162"/>
      <c r="S239" s="107"/>
      <c r="T239" s="107"/>
      <c r="U239" s="107"/>
    </row>
    <row r="240" spans="1:21">
      <c r="A240" s="78"/>
      <c r="B240" s="76"/>
      <c r="C240" s="102"/>
      <c r="D240" s="108"/>
      <c r="E240" s="108"/>
      <c r="F240" s="168"/>
      <c r="G240" s="108"/>
      <c r="H240" s="108"/>
      <c r="I240" s="164"/>
      <c r="J240" s="108"/>
      <c r="K240" s="108"/>
      <c r="L240" s="108"/>
      <c r="M240" s="108"/>
      <c r="N240" s="108"/>
      <c r="O240" s="164"/>
      <c r="P240" s="108"/>
      <c r="Q240" s="108"/>
      <c r="R240" s="164"/>
      <c r="S240" s="108"/>
      <c r="T240" s="108"/>
      <c r="U240" s="108"/>
    </row>
    <row r="241" spans="1:21">
      <c r="A241" s="78"/>
      <c r="B241" s="76"/>
      <c r="C241" s="102"/>
      <c r="D241" s="108"/>
      <c r="E241" s="108"/>
      <c r="F241" s="168"/>
      <c r="G241" s="108"/>
      <c r="H241" s="108"/>
      <c r="I241" s="164"/>
      <c r="J241" s="108"/>
      <c r="K241" s="108"/>
      <c r="L241" s="108"/>
      <c r="M241" s="108"/>
      <c r="N241" s="108"/>
      <c r="O241" s="164"/>
      <c r="P241" s="108"/>
      <c r="Q241" s="108"/>
      <c r="R241" s="164"/>
      <c r="S241" s="108"/>
      <c r="T241" s="108"/>
      <c r="U241" s="108"/>
    </row>
    <row r="242" spans="1:21">
      <c r="A242" s="78"/>
      <c r="B242" s="76"/>
      <c r="C242" s="102"/>
      <c r="D242" s="108"/>
      <c r="E242" s="108"/>
      <c r="F242" s="168"/>
      <c r="G242" s="108"/>
      <c r="H242" s="108"/>
      <c r="I242" s="164"/>
      <c r="J242" s="108"/>
      <c r="K242" s="108"/>
      <c r="L242" s="108"/>
      <c r="M242" s="108"/>
      <c r="N242" s="108"/>
      <c r="O242" s="164"/>
      <c r="P242" s="108"/>
      <c r="Q242" s="108"/>
      <c r="R242" s="164"/>
      <c r="S242" s="108"/>
      <c r="T242" s="108"/>
      <c r="U242" s="108"/>
    </row>
    <row r="243" spans="1:21">
      <c r="A243" s="78"/>
      <c r="B243" s="76"/>
      <c r="C243" s="102"/>
      <c r="D243" s="108"/>
      <c r="E243" s="108"/>
      <c r="F243" s="168"/>
      <c r="G243" s="108"/>
      <c r="H243" s="108"/>
      <c r="I243" s="164"/>
      <c r="J243" s="108"/>
      <c r="K243" s="108"/>
      <c r="L243" s="108"/>
      <c r="M243" s="108"/>
      <c r="N243" s="108"/>
      <c r="O243" s="164"/>
      <c r="P243" s="108"/>
      <c r="Q243" s="108"/>
      <c r="R243" s="164"/>
      <c r="S243" s="108"/>
      <c r="T243" s="108"/>
      <c r="U243" s="108"/>
    </row>
    <row r="244" spans="1:21">
      <c r="A244" s="78"/>
      <c r="B244" s="76"/>
      <c r="C244" s="102"/>
      <c r="D244" s="108"/>
      <c r="E244" s="108"/>
      <c r="F244" s="168"/>
      <c r="G244" s="108"/>
      <c r="H244" s="108"/>
      <c r="I244" s="164"/>
      <c r="J244" s="108"/>
      <c r="K244" s="108"/>
      <c r="L244" s="108"/>
      <c r="M244" s="108"/>
      <c r="N244" s="108"/>
      <c r="O244" s="164"/>
      <c r="P244" s="108"/>
      <c r="Q244" s="108"/>
      <c r="R244" s="164"/>
      <c r="S244" s="108"/>
      <c r="T244" s="108"/>
      <c r="U244" s="108"/>
    </row>
    <row r="245" spans="1:21">
      <c r="A245" s="78"/>
      <c r="B245" s="76"/>
      <c r="C245" s="102"/>
      <c r="D245" s="108"/>
      <c r="E245" s="108"/>
      <c r="F245" s="168"/>
      <c r="G245" s="108"/>
      <c r="H245" s="108"/>
      <c r="I245" s="164"/>
      <c r="J245" s="108"/>
      <c r="K245" s="108"/>
      <c r="L245" s="108"/>
      <c r="M245" s="108"/>
      <c r="N245" s="108"/>
      <c r="O245" s="164"/>
      <c r="P245" s="108"/>
      <c r="Q245" s="108"/>
      <c r="R245" s="164"/>
      <c r="S245" s="108"/>
      <c r="T245" s="108"/>
      <c r="U245" s="108"/>
    </row>
    <row r="246" spans="1:21">
      <c r="A246" s="79"/>
      <c r="B246" s="76"/>
      <c r="C246" s="103"/>
      <c r="D246" s="109"/>
      <c r="E246" s="109"/>
      <c r="F246" s="161"/>
      <c r="G246" s="109"/>
      <c r="H246" s="109"/>
      <c r="I246" s="163"/>
      <c r="J246" s="109"/>
      <c r="K246" s="109"/>
      <c r="L246" s="109"/>
      <c r="M246" s="109"/>
      <c r="N246" s="109"/>
      <c r="O246" s="163"/>
      <c r="P246" s="109"/>
      <c r="Q246" s="109"/>
      <c r="R246" s="163"/>
      <c r="S246" s="109"/>
      <c r="T246" s="109"/>
      <c r="U246" s="109"/>
    </row>
    <row r="247" spans="1:21">
      <c r="A247" s="77" t="s">
        <v>58</v>
      </c>
      <c r="B247" s="75" t="s">
        <v>30</v>
      </c>
      <c r="C247" s="101" t="s">
        <v>25</v>
      </c>
      <c r="D247" s="107">
        <v>1366.6</v>
      </c>
      <c r="E247" s="107"/>
      <c r="F247" s="162"/>
      <c r="G247" s="107">
        <v>1366.6</v>
      </c>
      <c r="H247" s="107"/>
      <c r="I247" s="162"/>
      <c r="J247" s="107"/>
      <c r="K247" s="107"/>
      <c r="L247" s="107"/>
      <c r="M247" s="107">
        <v>1366.6</v>
      </c>
      <c r="N247" s="107"/>
      <c r="O247" s="107"/>
      <c r="P247" s="107"/>
      <c r="Q247" s="107"/>
      <c r="R247" s="162"/>
      <c r="S247" s="107"/>
      <c r="T247" s="107"/>
      <c r="U247" s="107"/>
    </row>
    <row r="248" spans="1:21">
      <c r="A248" s="78"/>
      <c r="B248" s="76"/>
      <c r="C248" s="102"/>
      <c r="D248" s="108"/>
      <c r="E248" s="108"/>
      <c r="F248" s="164"/>
      <c r="G248" s="108"/>
      <c r="H248" s="108"/>
      <c r="I248" s="164"/>
      <c r="J248" s="108"/>
      <c r="K248" s="108"/>
      <c r="L248" s="108"/>
      <c r="M248" s="108"/>
      <c r="N248" s="108"/>
      <c r="O248" s="108"/>
      <c r="P248" s="108"/>
      <c r="Q248" s="108"/>
      <c r="R248" s="164"/>
      <c r="S248" s="108"/>
      <c r="T248" s="108"/>
      <c r="U248" s="108"/>
    </row>
    <row r="249" spans="1:21">
      <c r="A249" s="78"/>
      <c r="B249" s="76"/>
      <c r="C249" s="102"/>
      <c r="D249" s="108"/>
      <c r="E249" s="108"/>
      <c r="F249" s="164"/>
      <c r="G249" s="108"/>
      <c r="H249" s="108"/>
      <c r="I249" s="164"/>
      <c r="J249" s="108"/>
      <c r="K249" s="108"/>
      <c r="L249" s="108"/>
      <c r="M249" s="108"/>
      <c r="N249" s="108"/>
      <c r="O249" s="108"/>
      <c r="P249" s="108"/>
      <c r="Q249" s="108"/>
      <c r="R249" s="164"/>
      <c r="S249" s="108"/>
      <c r="T249" s="108"/>
      <c r="U249" s="108"/>
    </row>
    <row r="250" spans="1:21">
      <c r="A250" s="78"/>
      <c r="B250" s="76"/>
      <c r="C250" s="102"/>
      <c r="D250" s="108"/>
      <c r="E250" s="108"/>
      <c r="F250" s="164"/>
      <c r="G250" s="108"/>
      <c r="H250" s="108"/>
      <c r="I250" s="164"/>
      <c r="J250" s="108"/>
      <c r="K250" s="108"/>
      <c r="L250" s="108"/>
      <c r="M250" s="108"/>
      <c r="N250" s="108"/>
      <c r="O250" s="108"/>
      <c r="P250" s="108"/>
      <c r="Q250" s="108"/>
      <c r="R250" s="164"/>
      <c r="S250" s="108"/>
      <c r="T250" s="108"/>
      <c r="U250" s="108"/>
    </row>
    <row r="251" spans="1:21">
      <c r="A251" s="78"/>
      <c r="B251" s="76"/>
      <c r="C251" s="102"/>
      <c r="D251" s="108"/>
      <c r="E251" s="108"/>
      <c r="F251" s="164"/>
      <c r="G251" s="108"/>
      <c r="H251" s="108"/>
      <c r="I251" s="164"/>
      <c r="J251" s="108"/>
      <c r="K251" s="108"/>
      <c r="L251" s="108"/>
      <c r="M251" s="108"/>
      <c r="N251" s="108"/>
      <c r="O251" s="108"/>
      <c r="P251" s="108"/>
      <c r="Q251" s="108"/>
      <c r="R251" s="164"/>
      <c r="S251" s="108"/>
      <c r="T251" s="108"/>
      <c r="U251" s="108"/>
    </row>
    <row r="252" spans="1:21">
      <c r="A252" s="78"/>
      <c r="B252" s="76"/>
      <c r="C252" s="102"/>
      <c r="D252" s="108"/>
      <c r="E252" s="108"/>
      <c r="F252" s="164"/>
      <c r="G252" s="108"/>
      <c r="H252" s="108"/>
      <c r="I252" s="164"/>
      <c r="J252" s="108"/>
      <c r="K252" s="108"/>
      <c r="L252" s="108"/>
      <c r="M252" s="108"/>
      <c r="N252" s="108"/>
      <c r="O252" s="108"/>
      <c r="P252" s="108"/>
      <c r="Q252" s="108"/>
      <c r="R252" s="164"/>
      <c r="S252" s="108"/>
      <c r="T252" s="108"/>
      <c r="U252" s="108"/>
    </row>
    <row r="253" spans="1:21">
      <c r="A253" s="78"/>
      <c r="B253" s="76"/>
      <c r="C253" s="102"/>
      <c r="D253" s="108"/>
      <c r="E253" s="108"/>
      <c r="F253" s="164"/>
      <c r="G253" s="108"/>
      <c r="H253" s="108"/>
      <c r="I253" s="164"/>
      <c r="J253" s="108"/>
      <c r="K253" s="108"/>
      <c r="L253" s="108"/>
      <c r="M253" s="108"/>
      <c r="N253" s="108"/>
      <c r="O253" s="108"/>
      <c r="P253" s="108"/>
      <c r="Q253" s="108"/>
      <c r="R253" s="164"/>
      <c r="S253" s="108"/>
      <c r="T253" s="108"/>
      <c r="U253" s="108"/>
    </row>
    <row r="254" spans="1:21">
      <c r="A254" s="78"/>
      <c r="B254" s="76"/>
      <c r="C254" s="103"/>
      <c r="D254" s="109"/>
      <c r="E254" s="109"/>
      <c r="F254" s="163"/>
      <c r="G254" s="109"/>
      <c r="H254" s="109"/>
      <c r="I254" s="163"/>
      <c r="J254" s="109"/>
      <c r="K254" s="109"/>
      <c r="L254" s="109"/>
      <c r="M254" s="109"/>
      <c r="N254" s="109"/>
      <c r="O254" s="109"/>
      <c r="P254" s="109"/>
      <c r="Q254" s="109"/>
      <c r="R254" s="163"/>
      <c r="S254" s="109"/>
      <c r="T254" s="109"/>
      <c r="U254" s="109"/>
    </row>
    <row r="255" spans="1:21">
      <c r="A255" s="138" t="s">
        <v>74</v>
      </c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40"/>
    </row>
    <row r="256" spans="1:21">
      <c r="A256" s="78" t="s">
        <v>46</v>
      </c>
      <c r="B256" s="76" t="s">
        <v>72</v>
      </c>
      <c r="C256" s="72" t="s">
        <v>25</v>
      </c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</row>
    <row r="257" spans="1:21">
      <c r="A257" s="78"/>
      <c r="B257" s="76"/>
      <c r="C257" s="73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</row>
    <row r="258" spans="1:21">
      <c r="A258" s="78"/>
      <c r="B258" s="76"/>
      <c r="C258" s="73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</row>
    <row r="259" spans="1:21">
      <c r="A259" s="78"/>
      <c r="B259" s="76"/>
      <c r="C259" s="73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</row>
    <row r="260" spans="1:21">
      <c r="A260" s="78"/>
      <c r="B260" s="76"/>
      <c r="C260" s="73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</row>
    <row r="261" spans="1:21">
      <c r="A261" s="78"/>
      <c r="B261" s="76"/>
      <c r="C261" s="73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</row>
    <row r="262" spans="1:21">
      <c r="A262" s="78"/>
      <c r="B262" s="76"/>
      <c r="C262" s="73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</row>
    <row r="263" spans="1:21">
      <c r="A263" s="78"/>
      <c r="B263" s="76"/>
      <c r="C263" s="74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</row>
    <row r="264" spans="1:21" ht="15" customHeight="1">
      <c r="A264" s="180" t="s">
        <v>75</v>
      </c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2"/>
    </row>
    <row r="265" spans="1:21">
      <c r="A265" s="124" t="s">
        <v>50</v>
      </c>
      <c r="B265" s="131" t="s">
        <v>47</v>
      </c>
      <c r="C265" s="183" t="s">
        <v>25</v>
      </c>
      <c r="D265" s="186"/>
      <c r="E265" s="186"/>
      <c r="F265" s="186"/>
      <c r="G265" s="186"/>
      <c r="H265" s="186"/>
      <c r="I265" s="186"/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</row>
    <row r="266" spans="1:21">
      <c r="A266" s="124"/>
      <c r="B266" s="131"/>
      <c r="C266" s="184"/>
      <c r="D266" s="187"/>
      <c r="E266" s="187"/>
      <c r="F266" s="187"/>
      <c r="G266" s="187"/>
      <c r="H266" s="187"/>
      <c r="I266" s="187"/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</row>
    <row r="267" spans="1:21" ht="32.25" customHeight="1">
      <c r="A267" s="124"/>
      <c r="B267" s="131"/>
      <c r="C267" s="185"/>
      <c r="D267" s="188"/>
      <c r="E267" s="188"/>
      <c r="F267" s="188"/>
      <c r="G267" s="188"/>
      <c r="H267" s="188"/>
      <c r="I267" s="188"/>
      <c r="J267" s="188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</row>
    <row r="268" spans="1:21">
      <c r="A268" s="124" t="s">
        <v>51</v>
      </c>
      <c r="B268" s="130" t="s">
        <v>27</v>
      </c>
      <c r="C268" s="183" t="s">
        <v>25</v>
      </c>
      <c r="D268" s="186"/>
      <c r="E268" s="186"/>
      <c r="F268" s="186"/>
      <c r="G268" s="186"/>
      <c r="H268" s="186"/>
      <c r="I268" s="186"/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</row>
    <row r="269" spans="1:21">
      <c r="A269" s="124"/>
      <c r="B269" s="130"/>
      <c r="C269" s="184"/>
      <c r="D269" s="187"/>
      <c r="E269" s="187"/>
      <c r="F269" s="187"/>
      <c r="G269" s="187"/>
      <c r="H269" s="187"/>
      <c r="I269" s="187"/>
      <c r="J269" s="187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</row>
    <row r="270" spans="1:21" ht="30.75" customHeight="1">
      <c r="A270" s="124"/>
      <c r="B270" s="130"/>
      <c r="C270" s="185"/>
      <c r="D270" s="188"/>
      <c r="E270" s="188"/>
      <c r="F270" s="188"/>
      <c r="G270" s="188"/>
      <c r="H270" s="188"/>
      <c r="I270" s="188"/>
      <c r="J270" s="188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</row>
    <row r="271" spans="1:21" ht="47.25" customHeight="1">
      <c r="A271" s="124" t="s">
        <v>52</v>
      </c>
      <c r="B271" s="125" t="s">
        <v>82</v>
      </c>
      <c r="C271" s="183" t="s">
        <v>25</v>
      </c>
      <c r="D271" s="186">
        <v>133.69999999999999</v>
      </c>
      <c r="E271" s="186"/>
      <c r="F271" s="186">
        <v>100</v>
      </c>
      <c r="G271" s="186">
        <v>133.69999999999999</v>
      </c>
      <c r="H271" s="186">
        <v>133.69999999999999</v>
      </c>
      <c r="I271" s="186">
        <v>100</v>
      </c>
      <c r="J271" s="186"/>
      <c r="K271" s="186"/>
      <c r="L271" s="186"/>
      <c r="M271" s="186"/>
      <c r="N271" s="186"/>
      <c r="O271" s="186"/>
      <c r="P271" s="186">
        <v>133.69999999999999</v>
      </c>
      <c r="Q271" s="186"/>
      <c r="R271" s="186">
        <v>100</v>
      </c>
      <c r="S271" s="186"/>
      <c r="T271" s="186"/>
      <c r="U271" s="186"/>
    </row>
    <row r="272" spans="1:21">
      <c r="A272" s="124"/>
      <c r="B272" s="125"/>
      <c r="C272" s="184"/>
      <c r="D272" s="187"/>
      <c r="E272" s="187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</row>
    <row r="273" spans="1:21">
      <c r="A273" s="124"/>
      <c r="B273" s="125"/>
      <c r="C273" s="185"/>
      <c r="D273" s="188"/>
      <c r="E273" s="188"/>
      <c r="F273" s="188"/>
      <c r="G273" s="188"/>
      <c r="H273" s="188"/>
      <c r="I273" s="188"/>
      <c r="J273" s="188"/>
      <c r="K273" s="188"/>
      <c r="L273" s="188"/>
      <c r="M273" s="188"/>
      <c r="N273" s="188"/>
      <c r="O273" s="188"/>
      <c r="P273" s="188"/>
      <c r="Q273" s="188"/>
      <c r="R273" s="188"/>
      <c r="S273" s="188"/>
      <c r="T273" s="188"/>
      <c r="U273" s="188"/>
    </row>
    <row r="274" spans="1:21" ht="78.75" customHeight="1">
      <c r="A274" s="7" t="s">
        <v>53</v>
      </c>
      <c r="B274" s="6" t="s">
        <v>80</v>
      </c>
      <c r="C274" s="9" t="s">
        <v>25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>
      <c r="A275" s="180" t="s">
        <v>76</v>
      </c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2"/>
    </row>
    <row r="276" spans="1:21">
      <c r="A276" s="123" t="s">
        <v>71</v>
      </c>
      <c r="B276" s="126" t="s">
        <v>31</v>
      </c>
      <c r="C276" s="183" t="s">
        <v>25</v>
      </c>
      <c r="D276" s="186">
        <v>166.3</v>
      </c>
      <c r="E276" s="186"/>
      <c r="F276" s="186"/>
      <c r="G276" s="186"/>
      <c r="H276" s="186">
        <v>166.3</v>
      </c>
      <c r="I276" s="186"/>
      <c r="J276" s="186"/>
      <c r="K276" s="186"/>
      <c r="L276" s="186"/>
      <c r="M276" s="186"/>
      <c r="N276" s="186"/>
      <c r="O276" s="186"/>
      <c r="P276" s="186">
        <v>166.3</v>
      </c>
      <c r="Q276" s="186"/>
      <c r="R276" s="195"/>
      <c r="S276" s="186"/>
      <c r="T276" s="186"/>
      <c r="U276" s="186"/>
    </row>
    <row r="277" spans="1:21">
      <c r="A277" s="124"/>
      <c r="B277" s="125"/>
      <c r="C277" s="184"/>
      <c r="D277" s="187"/>
      <c r="E277" s="187"/>
      <c r="F277" s="187"/>
      <c r="G277" s="187"/>
      <c r="H277" s="187"/>
      <c r="I277" s="187"/>
      <c r="J277" s="187"/>
      <c r="K277" s="187"/>
      <c r="L277" s="187"/>
      <c r="M277" s="187"/>
      <c r="N277" s="187"/>
      <c r="O277" s="187"/>
      <c r="P277" s="187"/>
      <c r="Q277" s="187"/>
      <c r="R277" s="196"/>
      <c r="S277" s="187"/>
      <c r="T277" s="187"/>
      <c r="U277" s="187"/>
    </row>
    <row r="278" spans="1:21">
      <c r="A278" s="124"/>
      <c r="B278" s="125"/>
      <c r="C278" s="184"/>
      <c r="D278" s="187"/>
      <c r="E278" s="187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96"/>
      <c r="S278" s="187"/>
      <c r="T278" s="187"/>
      <c r="U278" s="187"/>
    </row>
    <row r="279" spans="1:21">
      <c r="A279" s="124"/>
      <c r="B279" s="125"/>
      <c r="C279" s="184"/>
      <c r="D279" s="187"/>
      <c r="E279" s="187"/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96"/>
      <c r="S279" s="187"/>
      <c r="T279" s="187"/>
      <c r="U279" s="187"/>
    </row>
    <row r="280" spans="1:21">
      <c r="A280" s="124"/>
      <c r="B280" s="125"/>
      <c r="C280" s="184"/>
      <c r="D280" s="187"/>
      <c r="E280" s="187"/>
      <c r="F280" s="187"/>
      <c r="G280" s="187"/>
      <c r="H280" s="187"/>
      <c r="I280" s="187"/>
      <c r="J280" s="187"/>
      <c r="K280" s="187"/>
      <c r="L280" s="187"/>
      <c r="M280" s="187"/>
      <c r="N280" s="187"/>
      <c r="O280" s="187"/>
      <c r="P280" s="187"/>
      <c r="Q280" s="187"/>
      <c r="R280" s="196"/>
      <c r="S280" s="187"/>
      <c r="T280" s="187"/>
      <c r="U280" s="187"/>
    </row>
    <row r="281" spans="1:21">
      <c r="A281" s="124"/>
      <c r="B281" s="125"/>
      <c r="C281" s="184"/>
      <c r="D281" s="187"/>
      <c r="E281" s="187"/>
      <c r="F281" s="187"/>
      <c r="G281" s="187"/>
      <c r="H281" s="187"/>
      <c r="I281" s="187"/>
      <c r="J281" s="187"/>
      <c r="K281" s="187"/>
      <c r="L281" s="187"/>
      <c r="M281" s="187"/>
      <c r="N281" s="187"/>
      <c r="O281" s="187"/>
      <c r="P281" s="187"/>
      <c r="Q281" s="187"/>
      <c r="R281" s="196"/>
      <c r="S281" s="187"/>
      <c r="T281" s="187"/>
      <c r="U281" s="187"/>
    </row>
    <row r="282" spans="1:21">
      <c r="A282" s="124"/>
      <c r="B282" s="125"/>
      <c r="C282" s="184"/>
      <c r="D282" s="187"/>
      <c r="E282" s="187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196"/>
      <c r="S282" s="187"/>
      <c r="T282" s="187"/>
      <c r="U282" s="187"/>
    </row>
    <row r="283" spans="1:21" ht="38.25" customHeight="1">
      <c r="A283" s="124"/>
      <c r="B283" s="125"/>
      <c r="C283" s="185"/>
      <c r="D283" s="188"/>
      <c r="E283" s="188"/>
      <c r="F283" s="188"/>
      <c r="G283" s="188"/>
      <c r="H283" s="188"/>
      <c r="I283" s="188"/>
      <c r="J283" s="188"/>
      <c r="K283" s="188"/>
      <c r="L283" s="188"/>
      <c r="M283" s="188"/>
      <c r="N283" s="188"/>
      <c r="O283" s="188"/>
      <c r="P283" s="188"/>
      <c r="Q283" s="188"/>
      <c r="R283" s="197"/>
      <c r="S283" s="188"/>
      <c r="T283" s="188"/>
      <c r="U283" s="188"/>
    </row>
    <row r="284" spans="1:21" ht="38.25" customHeight="1">
      <c r="A284" s="70" t="s">
        <v>139</v>
      </c>
      <c r="B284" s="69" t="s">
        <v>140</v>
      </c>
      <c r="C284" s="67" t="s">
        <v>25</v>
      </c>
      <c r="D284" s="65">
        <v>85.3</v>
      </c>
      <c r="E284" s="65">
        <v>22</v>
      </c>
      <c r="F284" s="71">
        <v>25.8</v>
      </c>
      <c r="G284" s="65">
        <v>85.3</v>
      </c>
      <c r="H284" s="65">
        <v>22</v>
      </c>
      <c r="I284" s="65">
        <v>25.8</v>
      </c>
      <c r="J284" s="65"/>
      <c r="K284" s="65"/>
      <c r="L284" s="65"/>
      <c r="M284" s="65">
        <v>85.3</v>
      </c>
      <c r="N284" s="65">
        <v>22</v>
      </c>
      <c r="O284" s="65">
        <v>25.8</v>
      </c>
      <c r="P284" s="65"/>
      <c r="Q284" s="65"/>
      <c r="R284" s="66"/>
      <c r="S284" s="65"/>
      <c r="T284" s="65"/>
      <c r="U284" s="65"/>
    </row>
    <row r="285" spans="1:21">
      <c r="A285" s="132" t="s">
        <v>59</v>
      </c>
      <c r="B285" s="133"/>
      <c r="C285" s="11" t="s">
        <v>25</v>
      </c>
      <c r="D285" s="11">
        <f>D276+D274+D271+D265+D247+D239+D231+D284</f>
        <v>8461.5</v>
      </c>
      <c r="E285" s="11">
        <f>E276+E274+E271+E265+E247+E239+E231+E284</f>
        <v>22</v>
      </c>
      <c r="F285" s="14">
        <f>E285/D285*100</f>
        <v>0.26000118182355375</v>
      </c>
      <c r="G285" s="11">
        <f>G276+G274+G271+G265+G247+G239+G231</f>
        <v>8209.9</v>
      </c>
      <c r="H285" s="11">
        <f>H276+H274+H271+H265+H247+H239+H231</f>
        <v>300</v>
      </c>
      <c r="I285" s="12">
        <f>H285/G285*100</f>
        <v>3.6541248979890133</v>
      </c>
      <c r="J285" s="11"/>
      <c r="K285" s="11"/>
      <c r="L285" s="11"/>
      <c r="M285" s="11">
        <f>M276+M274+M271+M265+M247+M239+M231+M284</f>
        <v>8161.8</v>
      </c>
      <c r="N285" s="11">
        <f>N276+N274+N271+N265+N247+N239+N231+N284</f>
        <v>22</v>
      </c>
      <c r="O285" s="12">
        <f>N285/M285</f>
        <v>2.6954838393491629E-3</v>
      </c>
      <c r="P285" s="11">
        <f>P276+P274+P271+P265+P247+P239+P231</f>
        <v>300</v>
      </c>
      <c r="Q285" s="11">
        <f>E285-N285</f>
        <v>0</v>
      </c>
      <c r="R285" s="63">
        <f>Q285/P285*100</f>
        <v>0</v>
      </c>
      <c r="S285" s="11"/>
      <c r="T285" s="11"/>
      <c r="U285" s="11"/>
    </row>
    <row r="286" spans="1:21">
      <c r="A286" s="180" t="s">
        <v>102</v>
      </c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2"/>
    </row>
    <row r="287" spans="1:21">
      <c r="A287" s="180" t="s">
        <v>77</v>
      </c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2"/>
    </row>
    <row r="288" spans="1:21">
      <c r="A288" s="123" t="s">
        <v>78</v>
      </c>
      <c r="B288" s="126" t="s">
        <v>120</v>
      </c>
      <c r="C288" s="192" t="s">
        <v>25</v>
      </c>
      <c r="D288" s="186">
        <v>5907.4</v>
      </c>
      <c r="E288" s="186">
        <v>1637.3</v>
      </c>
      <c r="F288" s="189">
        <f>E288/D288*100</f>
        <v>27.716084910451301</v>
      </c>
      <c r="G288" s="186">
        <v>5907.4</v>
      </c>
      <c r="H288" s="186">
        <v>1637.3</v>
      </c>
      <c r="I288" s="189">
        <f>H288/G288*100</f>
        <v>27.716084910451301</v>
      </c>
      <c r="J288" s="186"/>
      <c r="K288" s="186"/>
      <c r="L288" s="186"/>
      <c r="M288" s="186"/>
      <c r="N288" s="186"/>
      <c r="O288" s="186"/>
      <c r="P288" s="186">
        <v>5907.4</v>
      </c>
      <c r="Q288" s="186">
        <v>1637.3</v>
      </c>
      <c r="R288" s="198">
        <v>100</v>
      </c>
      <c r="S288" s="186"/>
      <c r="T288" s="186"/>
      <c r="U288" s="186"/>
    </row>
    <row r="289" spans="1:21">
      <c r="A289" s="124"/>
      <c r="B289" s="125"/>
      <c r="C289" s="193"/>
      <c r="D289" s="187"/>
      <c r="E289" s="187"/>
      <c r="F289" s="190"/>
      <c r="G289" s="187"/>
      <c r="H289" s="187"/>
      <c r="I289" s="190"/>
      <c r="J289" s="187"/>
      <c r="K289" s="187"/>
      <c r="L289" s="187"/>
      <c r="M289" s="187"/>
      <c r="N289" s="187"/>
      <c r="O289" s="187"/>
      <c r="P289" s="187"/>
      <c r="Q289" s="187"/>
      <c r="R289" s="199"/>
      <c r="S289" s="187"/>
      <c r="T289" s="187"/>
      <c r="U289" s="187"/>
    </row>
    <row r="290" spans="1:21" ht="39" customHeight="1">
      <c r="A290" s="124"/>
      <c r="B290" s="125"/>
      <c r="C290" s="194"/>
      <c r="D290" s="188"/>
      <c r="E290" s="188"/>
      <c r="F290" s="191"/>
      <c r="G290" s="188"/>
      <c r="H290" s="188"/>
      <c r="I290" s="191"/>
      <c r="J290" s="188"/>
      <c r="K290" s="188"/>
      <c r="L290" s="188"/>
      <c r="M290" s="188"/>
      <c r="N290" s="188"/>
      <c r="O290" s="188"/>
      <c r="P290" s="188"/>
      <c r="Q290" s="188"/>
      <c r="R290" s="200"/>
      <c r="S290" s="188"/>
      <c r="T290" s="188"/>
      <c r="U290" s="188"/>
    </row>
    <row r="291" spans="1:21" ht="33.75" customHeight="1">
      <c r="A291" s="3"/>
      <c r="B291" s="8" t="s">
        <v>61</v>
      </c>
      <c r="C291" s="10" t="s">
        <v>25</v>
      </c>
      <c r="D291" s="11">
        <f>SUM(D288)</f>
        <v>5907.4</v>
      </c>
      <c r="E291" s="11">
        <f>SUM(E288)</f>
        <v>1637.3</v>
      </c>
      <c r="F291" s="11">
        <f>E291/D291*100</f>
        <v>27.716084910451301</v>
      </c>
      <c r="G291" s="11">
        <f>G288</f>
        <v>5907.4</v>
      </c>
      <c r="H291" s="11">
        <f>SUM(G288)</f>
        <v>5907.4</v>
      </c>
      <c r="I291" s="11">
        <f>H291/G291*100</f>
        <v>100</v>
      </c>
      <c r="J291" s="11"/>
      <c r="K291" s="11"/>
      <c r="L291" s="11"/>
      <c r="M291" s="11">
        <f>M288</f>
        <v>0</v>
      </c>
      <c r="N291" s="11">
        <v>0</v>
      </c>
      <c r="O291" s="11"/>
      <c r="P291" s="11">
        <f>SUM(P288)</f>
        <v>5907.4</v>
      </c>
      <c r="Q291" s="11">
        <f>SUM(Q288)</f>
        <v>1637.3</v>
      </c>
      <c r="R291" s="11">
        <f>Q291/P291*100</f>
        <v>27.716084910451301</v>
      </c>
      <c r="S291" s="11"/>
      <c r="T291" s="11"/>
      <c r="U291" s="11"/>
    </row>
    <row r="292" spans="1:21" ht="41.25" customHeight="1">
      <c r="A292" s="4"/>
      <c r="B292" s="3" t="s">
        <v>14</v>
      </c>
      <c r="C292" s="10" t="s">
        <v>25</v>
      </c>
      <c r="D292" s="14">
        <f>D291+D285+D227+D145</f>
        <v>469973.5</v>
      </c>
      <c r="E292" s="14">
        <f>E291+E285+E227+E145</f>
        <v>107453.00000000001</v>
      </c>
      <c r="F292" s="12">
        <f>E292/D292*100</f>
        <v>22.863629545070097</v>
      </c>
      <c r="G292" s="14">
        <f>G291+G285+G227+G145</f>
        <v>469721.89999999997</v>
      </c>
      <c r="H292" s="14">
        <v>448619.4</v>
      </c>
      <c r="I292" s="12">
        <f>H292/G292*100</f>
        <v>95.50744813047892</v>
      </c>
      <c r="J292" s="2"/>
      <c r="K292" s="2"/>
      <c r="L292" s="2"/>
      <c r="M292" s="11">
        <f>M291+M285+M227+M145</f>
        <v>396131.69999999995</v>
      </c>
      <c r="N292" s="11">
        <f>N291+N285+N227+N145</f>
        <v>90505.600000000006</v>
      </c>
      <c r="O292" s="13">
        <f>N292/M292*100</f>
        <v>22.847351019875465</v>
      </c>
      <c r="P292" s="11">
        <f>P291+P285+P227+P145</f>
        <v>73842.099999999991</v>
      </c>
      <c r="Q292" s="11">
        <f>Q291+Q285+Q227+Q145</f>
        <v>16947.400000000001</v>
      </c>
      <c r="R292" s="62">
        <f>Q292/P292*100</f>
        <v>22.950864073475703</v>
      </c>
      <c r="S292" s="2"/>
      <c r="T292" s="2"/>
      <c r="U292" s="2"/>
    </row>
    <row r="293" spans="1:21">
      <c r="E293" s="5"/>
      <c r="N293" s="5"/>
    </row>
  </sheetData>
  <mergeCells count="885">
    <mergeCell ref="G218:G225"/>
    <mergeCell ref="F218:F225"/>
    <mergeCell ref="E218:E225"/>
    <mergeCell ref="D218:D225"/>
    <mergeCell ref="C218:C225"/>
    <mergeCell ref="C52:C56"/>
    <mergeCell ref="C45:C49"/>
    <mergeCell ref="M212:M213"/>
    <mergeCell ref="N212:N213"/>
    <mergeCell ref="E173:E176"/>
    <mergeCell ref="F173:F176"/>
    <mergeCell ref="G173:G176"/>
    <mergeCell ref="H173:H176"/>
    <mergeCell ref="E149:E150"/>
    <mergeCell ref="F149:F150"/>
    <mergeCell ref="G149:G150"/>
    <mergeCell ref="H149:H150"/>
    <mergeCell ref="A146:U146"/>
    <mergeCell ref="A147:U147"/>
    <mergeCell ref="Q135:Q142"/>
    <mergeCell ref="R135:R142"/>
    <mergeCell ref="S135:S142"/>
    <mergeCell ref="T135:T142"/>
    <mergeCell ref="U135:U142"/>
    <mergeCell ref="R265:R267"/>
    <mergeCell ref="S265:S267"/>
    <mergeCell ref="T265:T267"/>
    <mergeCell ref="U265:U267"/>
    <mergeCell ref="O265:O267"/>
    <mergeCell ref="P265:P267"/>
    <mergeCell ref="Q265:Q267"/>
    <mergeCell ref="U256:U263"/>
    <mergeCell ref="O256:O263"/>
    <mergeCell ref="P256:P263"/>
    <mergeCell ref="Q256:Q263"/>
    <mergeCell ref="U288:U290"/>
    <mergeCell ref="O288:O290"/>
    <mergeCell ref="P288:P290"/>
    <mergeCell ref="Q288:Q290"/>
    <mergeCell ref="R288:R290"/>
    <mergeCell ref="S288:S290"/>
    <mergeCell ref="T288:T290"/>
    <mergeCell ref="U268:U270"/>
    <mergeCell ref="S268:S270"/>
    <mergeCell ref="T268:T270"/>
    <mergeCell ref="I288:I290"/>
    <mergeCell ref="J288:J290"/>
    <mergeCell ref="K288:K290"/>
    <mergeCell ref="L288:L290"/>
    <mergeCell ref="M288:M290"/>
    <mergeCell ref="N288:N290"/>
    <mergeCell ref="T276:T283"/>
    <mergeCell ref="U276:U283"/>
    <mergeCell ref="A286:U286"/>
    <mergeCell ref="A287:U287"/>
    <mergeCell ref="C288:C290"/>
    <mergeCell ref="D288:D290"/>
    <mergeCell ref="E288:E290"/>
    <mergeCell ref="F288:F290"/>
    <mergeCell ref="G288:G290"/>
    <mergeCell ref="H288:H290"/>
    <mergeCell ref="N276:N283"/>
    <mergeCell ref="O276:O283"/>
    <mergeCell ref="P276:P283"/>
    <mergeCell ref="Q276:Q283"/>
    <mergeCell ref="R276:R283"/>
    <mergeCell ref="S276:S283"/>
    <mergeCell ref="H276:H283"/>
    <mergeCell ref="I276:I283"/>
    <mergeCell ref="J276:J283"/>
    <mergeCell ref="K276:K283"/>
    <mergeCell ref="L276:L283"/>
    <mergeCell ref="M276:M283"/>
    <mergeCell ref="R271:R273"/>
    <mergeCell ref="S271:S273"/>
    <mergeCell ref="T271:T273"/>
    <mergeCell ref="U271:U273"/>
    <mergeCell ref="A275:U275"/>
    <mergeCell ref="C276:C283"/>
    <mergeCell ref="D276:D283"/>
    <mergeCell ref="E276:E283"/>
    <mergeCell ref="F276:F283"/>
    <mergeCell ref="G276:G283"/>
    <mergeCell ref="L271:L273"/>
    <mergeCell ref="M271:M273"/>
    <mergeCell ref="N271:N273"/>
    <mergeCell ref="O271:O273"/>
    <mergeCell ref="P271:P273"/>
    <mergeCell ref="Q271:Q273"/>
    <mergeCell ref="C271:C273"/>
    <mergeCell ref="D271:D273"/>
    <mergeCell ref="E271:E273"/>
    <mergeCell ref="F271:F273"/>
    <mergeCell ref="G271:G273"/>
    <mergeCell ref="H271:H273"/>
    <mergeCell ref="I271:I273"/>
    <mergeCell ref="J271:J273"/>
    <mergeCell ref="K271:K273"/>
    <mergeCell ref="O268:O270"/>
    <mergeCell ref="P268:P270"/>
    <mergeCell ref="Q268:Q270"/>
    <mergeCell ref="R268:R270"/>
    <mergeCell ref="I268:I270"/>
    <mergeCell ref="J268:J270"/>
    <mergeCell ref="K268:K270"/>
    <mergeCell ref="L268:L270"/>
    <mergeCell ref="M268:M270"/>
    <mergeCell ref="N268:N270"/>
    <mergeCell ref="J256:J263"/>
    <mergeCell ref="K256:K263"/>
    <mergeCell ref="L256:L263"/>
    <mergeCell ref="M256:M263"/>
    <mergeCell ref="N256:N263"/>
    <mergeCell ref="C268:C270"/>
    <mergeCell ref="D268:D270"/>
    <mergeCell ref="E268:E270"/>
    <mergeCell ref="F268:F270"/>
    <mergeCell ref="G268:G270"/>
    <mergeCell ref="H268:H270"/>
    <mergeCell ref="L265:L267"/>
    <mergeCell ref="M265:M267"/>
    <mergeCell ref="N265:N267"/>
    <mergeCell ref="C265:C267"/>
    <mergeCell ref="D265:D267"/>
    <mergeCell ref="E265:E267"/>
    <mergeCell ref="F265:F267"/>
    <mergeCell ref="G265:G267"/>
    <mergeCell ref="H265:H267"/>
    <mergeCell ref="I265:I267"/>
    <mergeCell ref="J265:J267"/>
    <mergeCell ref="K265:K267"/>
    <mergeCell ref="A255:U255"/>
    <mergeCell ref="A264:U264"/>
    <mergeCell ref="C256:C263"/>
    <mergeCell ref="D256:D263"/>
    <mergeCell ref="E256:E263"/>
    <mergeCell ref="F256:F263"/>
    <mergeCell ref="G256:G263"/>
    <mergeCell ref="H256:H263"/>
    <mergeCell ref="N247:N254"/>
    <mergeCell ref="O247:O254"/>
    <mergeCell ref="P247:P254"/>
    <mergeCell ref="Q247:Q254"/>
    <mergeCell ref="R247:R254"/>
    <mergeCell ref="S247:S254"/>
    <mergeCell ref="H247:H254"/>
    <mergeCell ref="I247:I254"/>
    <mergeCell ref="J247:J254"/>
    <mergeCell ref="K247:K254"/>
    <mergeCell ref="L247:L254"/>
    <mergeCell ref="M247:M254"/>
    <mergeCell ref="R256:R263"/>
    <mergeCell ref="S256:S263"/>
    <mergeCell ref="T256:T263"/>
    <mergeCell ref="I256:I263"/>
    <mergeCell ref="T239:T246"/>
    <mergeCell ref="U239:U246"/>
    <mergeCell ref="C247:C254"/>
    <mergeCell ref="D247:D254"/>
    <mergeCell ref="E247:E254"/>
    <mergeCell ref="F247:F254"/>
    <mergeCell ref="G247:G254"/>
    <mergeCell ref="K239:K246"/>
    <mergeCell ref="L239:L246"/>
    <mergeCell ref="M239:M246"/>
    <mergeCell ref="N239:N246"/>
    <mergeCell ref="O239:O246"/>
    <mergeCell ref="P239:P246"/>
    <mergeCell ref="T247:T254"/>
    <mergeCell ref="U247:U254"/>
    <mergeCell ref="C239:C246"/>
    <mergeCell ref="D239:D246"/>
    <mergeCell ref="E239:E246"/>
    <mergeCell ref="F239:F246"/>
    <mergeCell ref="G239:G246"/>
    <mergeCell ref="H239:H246"/>
    <mergeCell ref="H231:H238"/>
    <mergeCell ref="I231:I238"/>
    <mergeCell ref="J231:J238"/>
    <mergeCell ref="K231:K238"/>
    <mergeCell ref="L231:L238"/>
    <mergeCell ref="M231:M238"/>
    <mergeCell ref="Q239:Q246"/>
    <mergeCell ref="R239:R246"/>
    <mergeCell ref="S239:S246"/>
    <mergeCell ref="I239:I246"/>
    <mergeCell ref="J239:J246"/>
    <mergeCell ref="N231:N238"/>
    <mergeCell ref="O231:O238"/>
    <mergeCell ref="P231:P238"/>
    <mergeCell ref="Q231:Q238"/>
    <mergeCell ref="R231:R238"/>
    <mergeCell ref="S231:S238"/>
    <mergeCell ref="T218:T225"/>
    <mergeCell ref="U218:U225"/>
    <mergeCell ref="A228:U228"/>
    <mergeCell ref="A229:U229"/>
    <mergeCell ref="A230:U230"/>
    <mergeCell ref="C231:C238"/>
    <mergeCell ref="D231:D238"/>
    <mergeCell ref="E231:E238"/>
    <mergeCell ref="F231:F238"/>
    <mergeCell ref="G231:G238"/>
    <mergeCell ref="N218:N225"/>
    <mergeCell ref="O218:O225"/>
    <mergeCell ref="P218:P225"/>
    <mergeCell ref="Q218:Q225"/>
    <mergeCell ref="R218:R225"/>
    <mergeCell ref="S218:S225"/>
    <mergeCell ref="H218:H225"/>
    <mergeCell ref="I218:I225"/>
    <mergeCell ref="J218:J225"/>
    <mergeCell ref="K218:K225"/>
    <mergeCell ref="L218:L225"/>
    <mergeCell ref="M218:M225"/>
    <mergeCell ref="T231:T238"/>
    <mergeCell ref="U231:U238"/>
    <mergeCell ref="T216:T217"/>
    <mergeCell ref="U216:U217"/>
    <mergeCell ref="V216:V217"/>
    <mergeCell ref="W216:W217"/>
    <mergeCell ref="X216:X217"/>
    <mergeCell ref="K216:K217"/>
    <mergeCell ref="L216:L217"/>
    <mergeCell ref="P216:P217"/>
    <mergeCell ref="Q216:Q217"/>
    <mergeCell ref="R216:R217"/>
    <mergeCell ref="S216:S217"/>
    <mergeCell ref="M216:M217"/>
    <mergeCell ref="N216:N217"/>
    <mergeCell ref="O216:O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Q214:Q215"/>
    <mergeCell ref="H214:H215"/>
    <mergeCell ref="I214:I215"/>
    <mergeCell ref="J214:J215"/>
    <mergeCell ref="K214:K215"/>
    <mergeCell ref="L214:L215"/>
    <mergeCell ref="P214:P215"/>
    <mergeCell ref="O214:O215"/>
    <mergeCell ref="M214:M215"/>
    <mergeCell ref="N214:N215"/>
    <mergeCell ref="V212:V213"/>
    <mergeCell ref="W212:W213"/>
    <mergeCell ref="X212:X213"/>
    <mergeCell ref="C214:C215"/>
    <mergeCell ref="D214:D215"/>
    <mergeCell ref="E214:E215"/>
    <mergeCell ref="F214:F215"/>
    <mergeCell ref="G214:G215"/>
    <mergeCell ref="K212:K213"/>
    <mergeCell ref="L212:L213"/>
    <mergeCell ref="P212:P213"/>
    <mergeCell ref="Q212:Q213"/>
    <mergeCell ref="R212:R213"/>
    <mergeCell ref="S212:S213"/>
    <mergeCell ref="W214:W215"/>
    <mergeCell ref="X214:X215"/>
    <mergeCell ref="R214:R215"/>
    <mergeCell ref="S214:S215"/>
    <mergeCell ref="T214:T215"/>
    <mergeCell ref="U214:U215"/>
    <mergeCell ref="V214:V215"/>
    <mergeCell ref="O212:O213"/>
    <mergeCell ref="T203:T210"/>
    <mergeCell ref="U203:U210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N203:N210"/>
    <mergeCell ref="O203:O210"/>
    <mergeCell ref="P203:P210"/>
    <mergeCell ref="Q203:Q210"/>
    <mergeCell ref="R203:R210"/>
    <mergeCell ref="S203:S210"/>
    <mergeCell ref="H203:H210"/>
    <mergeCell ref="I203:I210"/>
    <mergeCell ref="J203:J210"/>
    <mergeCell ref="K203:K210"/>
    <mergeCell ref="L203:L210"/>
    <mergeCell ref="M203:M210"/>
    <mergeCell ref="T212:T213"/>
    <mergeCell ref="U212:U213"/>
    <mergeCell ref="C203:C210"/>
    <mergeCell ref="D203:D210"/>
    <mergeCell ref="E203:E210"/>
    <mergeCell ref="F203:F210"/>
    <mergeCell ref="G203:G210"/>
    <mergeCell ref="K195:K202"/>
    <mergeCell ref="L195:L202"/>
    <mergeCell ref="M195:M202"/>
    <mergeCell ref="N195:N202"/>
    <mergeCell ref="J185:J192"/>
    <mergeCell ref="K185:K192"/>
    <mergeCell ref="L185:L192"/>
    <mergeCell ref="M185:M192"/>
    <mergeCell ref="N185:N192"/>
    <mergeCell ref="Q195:Q202"/>
    <mergeCell ref="R195:R202"/>
    <mergeCell ref="S195:S202"/>
    <mergeCell ref="T195:T202"/>
    <mergeCell ref="O195:O202"/>
    <mergeCell ref="P195:P202"/>
    <mergeCell ref="A194:U194"/>
    <mergeCell ref="C195:C202"/>
    <mergeCell ref="D195:D202"/>
    <mergeCell ref="E195:E202"/>
    <mergeCell ref="F195:F202"/>
    <mergeCell ref="G195:G202"/>
    <mergeCell ref="H195:H202"/>
    <mergeCell ref="I195:I202"/>
    <mergeCell ref="J195:J202"/>
    <mergeCell ref="U195:U202"/>
    <mergeCell ref="R177:R184"/>
    <mergeCell ref="S177:S184"/>
    <mergeCell ref="T177:T184"/>
    <mergeCell ref="U177:U184"/>
    <mergeCell ref="C185:C192"/>
    <mergeCell ref="D185:D192"/>
    <mergeCell ref="E185:E192"/>
    <mergeCell ref="F185:F192"/>
    <mergeCell ref="G185:G192"/>
    <mergeCell ref="H185:H192"/>
    <mergeCell ref="L177:L184"/>
    <mergeCell ref="M177:M184"/>
    <mergeCell ref="N177:N184"/>
    <mergeCell ref="O177:O184"/>
    <mergeCell ref="P177:P184"/>
    <mergeCell ref="Q177:Q184"/>
    <mergeCell ref="U185:U192"/>
    <mergeCell ref="O185:O192"/>
    <mergeCell ref="P185:P192"/>
    <mergeCell ref="Q185:Q192"/>
    <mergeCell ref="R185:R192"/>
    <mergeCell ref="S185:S192"/>
    <mergeCell ref="T185:T192"/>
    <mergeCell ref="I185:I192"/>
    <mergeCell ref="U173:U176"/>
    <mergeCell ref="C177:C184"/>
    <mergeCell ref="D177:D184"/>
    <mergeCell ref="E177:E184"/>
    <mergeCell ref="F177:F184"/>
    <mergeCell ref="G177:G184"/>
    <mergeCell ref="H177:H184"/>
    <mergeCell ref="I177:I184"/>
    <mergeCell ref="J177:J184"/>
    <mergeCell ref="K177:K184"/>
    <mergeCell ref="O173:O176"/>
    <mergeCell ref="P173:P176"/>
    <mergeCell ref="Q173:Q176"/>
    <mergeCell ref="R173:R176"/>
    <mergeCell ref="S173:S176"/>
    <mergeCell ref="T173:T176"/>
    <mergeCell ref="I173:I176"/>
    <mergeCell ref="J173:J176"/>
    <mergeCell ref="K173:K176"/>
    <mergeCell ref="L173:L176"/>
    <mergeCell ref="M173:M176"/>
    <mergeCell ref="N173:N176"/>
    <mergeCell ref="C173:C176"/>
    <mergeCell ref="D173:D176"/>
    <mergeCell ref="S164:S172"/>
    <mergeCell ref="T164:T172"/>
    <mergeCell ref="U164:U172"/>
    <mergeCell ref="J164:J172"/>
    <mergeCell ref="K164:K172"/>
    <mergeCell ref="L164:L172"/>
    <mergeCell ref="M164:M172"/>
    <mergeCell ref="N164:N172"/>
    <mergeCell ref="O164:O172"/>
    <mergeCell ref="E164:E172"/>
    <mergeCell ref="F164:F172"/>
    <mergeCell ref="G164:G172"/>
    <mergeCell ref="H164:H172"/>
    <mergeCell ref="I164:I172"/>
    <mergeCell ref="O153:O160"/>
    <mergeCell ref="P153:P160"/>
    <mergeCell ref="Q153:Q160"/>
    <mergeCell ref="R153:R160"/>
    <mergeCell ref="I153:I160"/>
    <mergeCell ref="J153:J160"/>
    <mergeCell ref="K153:K160"/>
    <mergeCell ref="L153:L160"/>
    <mergeCell ref="M153:M160"/>
    <mergeCell ref="N153:N160"/>
    <mergeCell ref="P164:P172"/>
    <mergeCell ref="Q164:Q172"/>
    <mergeCell ref="R164:R172"/>
    <mergeCell ref="R151:R152"/>
    <mergeCell ref="S151:S152"/>
    <mergeCell ref="T151:T152"/>
    <mergeCell ref="U151:U152"/>
    <mergeCell ref="C153:C160"/>
    <mergeCell ref="D153:D160"/>
    <mergeCell ref="E153:E160"/>
    <mergeCell ref="F153:F160"/>
    <mergeCell ref="G153:G160"/>
    <mergeCell ref="H153:H160"/>
    <mergeCell ref="L151:L152"/>
    <mergeCell ref="M151:M152"/>
    <mergeCell ref="N151:N152"/>
    <mergeCell ref="O151:O152"/>
    <mergeCell ref="P151:P152"/>
    <mergeCell ref="Q151:Q152"/>
    <mergeCell ref="U153:U160"/>
    <mergeCell ref="S153:S160"/>
    <mergeCell ref="T153:T160"/>
    <mergeCell ref="U149:U150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K151:K152"/>
    <mergeCell ref="O149:O150"/>
    <mergeCell ref="P149:P150"/>
    <mergeCell ref="Q149:Q150"/>
    <mergeCell ref="R149:R150"/>
    <mergeCell ref="S149:S150"/>
    <mergeCell ref="T149:T150"/>
    <mergeCell ref="I149:I150"/>
    <mergeCell ref="J149:J150"/>
    <mergeCell ref="K149:K150"/>
    <mergeCell ref="L149:L150"/>
    <mergeCell ref="M149:M150"/>
    <mergeCell ref="N149:N150"/>
    <mergeCell ref="C149:C150"/>
    <mergeCell ref="D149:D150"/>
    <mergeCell ref="K135:K142"/>
    <mergeCell ref="L135:L142"/>
    <mergeCell ref="M135:M142"/>
    <mergeCell ref="N135:N142"/>
    <mergeCell ref="O135:O142"/>
    <mergeCell ref="P135:P142"/>
    <mergeCell ref="U125:U132"/>
    <mergeCell ref="A134:U134"/>
    <mergeCell ref="C135:C142"/>
    <mergeCell ref="D135:D142"/>
    <mergeCell ref="E135:E142"/>
    <mergeCell ref="F135:F142"/>
    <mergeCell ref="G135:G142"/>
    <mergeCell ref="H135:H142"/>
    <mergeCell ref="I135:I142"/>
    <mergeCell ref="J135:J142"/>
    <mergeCell ref="O125:O132"/>
    <mergeCell ref="P125:P132"/>
    <mergeCell ref="Q125:Q132"/>
    <mergeCell ref="R125:R132"/>
    <mergeCell ref="S125:S132"/>
    <mergeCell ref="T125:T132"/>
    <mergeCell ref="I125:I132"/>
    <mergeCell ref="J125:J132"/>
    <mergeCell ref="K125:K132"/>
    <mergeCell ref="L125:L132"/>
    <mergeCell ref="M125:M132"/>
    <mergeCell ref="N125:N132"/>
    <mergeCell ref="R117:R124"/>
    <mergeCell ref="S117:S124"/>
    <mergeCell ref="T117:T124"/>
    <mergeCell ref="U117:U124"/>
    <mergeCell ref="C125:C132"/>
    <mergeCell ref="D125:D132"/>
    <mergeCell ref="E125:E132"/>
    <mergeCell ref="F125:F132"/>
    <mergeCell ref="G125:G132"/>
    <mergeCell ref="H125:H132"/>
    <mergeCell ref="L117:L124"/>
    <mergeCell ref="M117:M124"/>
    <mergeCell ref="N117:N124"/>
    <mergeCell ref="O117:O124"/>
    <mergeCell ref="P117:P124"/>
    <mergeCell ref="Q117:Q124"/>
    <mergeCell ref="U109:U116"/>
    <mergeCell ref="C117:C124"/>
    <mergeCell ref="D117:D124"/>
    <mergeCell ref="E117:E124"/>
    <mergeCell ref="F117:F124"/>
    <mergeCell ref="G117:G124"/>
    <mergeCell ref="H117:H124"/>
    <mergeCell ref="I117:I124"/>
    <mergeCell ref="J117:J124"/>
    <mergeCell ref="K117:K124"/>
    <mergeCell ref="O109:O116"/>
    <mergeCell ref="P109:P116"/>
    <mergeCell ref="Q109:Q116"/>
    <mergeCell ref="R109:R116"/>
    <mergeCell ref="S109:S116"/>
    <mergeCell ref="T109:T116"/>
    <mergeCell ref="I109:I116"/>
    <mergeCell ref="J109:J116"/>
    <mergeCell ref="K109:K116"/>
    <mergeCell ref="L109:L116"/>
    <mergeCell ref="M109:M116"/>
    <mergeCell ref="N109:N116"/>
    <mergeCell ref="C109:C116"/>
    <mergeCell ref="D109:D116"/>
    <mergeCell ref="E109:E116"/>
    <mergeCell ref="F109:F116"/>
    <mergeCell ref="G109:G116"/>
    <mergeCell ref="H109:H116"/>
    <mergeCell ref="P101:P108"/>
    <mergeCell ref="Q101:Q108"/>
    <mergeCell ref="R101:R108"/>
    <mergeCell ref="S101:S108"/>
    <mergeCell ref="T101:T108"/>
    <mergeCell ref="U101:U108"/>
    <mergeCell ref="J101:J108"/>
    <mergeCell ref="K101:K108"/>
    <mergeCell ref="L101:L108"/>
    <mergeCell ref="M101:M108"/>
    <mergeCell ref="N101:N108"/>
    <mergeCell ref="O101:O108"/>
    <mergeCell ref="U88:U95"/>
    <mergeCell ref="A99:U99"/>
    <mergeCell ref="A100:U100"/>
    <mergeCell ref="C101:C108"/>
    <mergeCell ref="D101:D108"/>
    <mergeCell ref="E101:E108"/>
    <mergeCell ref="F101:F108"/>
    <mergeCell ref="G101:G108"/>
    <mergeCell ref="H101:H108"/>
    <mergeCell ref="I101:I108"/>
    <mergeCell ref="O88:O95"/>
    <mergeCell ref="P88:P95"/>
    <mergeCell ref="Q88:Q95"/>
    <mergeCell ref="R88:R95"/>
    <mergeCell ref="S88:S95"/>
    <mergeCell ref="T88:T95"/>
    <mergeCell ref="I88:I95"/>
    <mergeCell ref="U86:U87"/>
    <mergeCell ref="D88:D95"/>
    <mergeCell ref="E88:E95"/>
    <mergeCell ref="F88:F95"/>
    <mergeCell ref="G88:G95"/>
    <mergeCell ref="H88:H95"/>
    <mergeCell ref="K86:K87"/>
    <mergeCell ref="L86:L87"/>
    <mergeCell ref="M86:M87"/>
    <mergeCell ref="N86:N87"/>
    <mergeCell ref="O86:O87"/>
    <mergeCell ref="P86:P87"/>
    <mergeCell ref="J88:J95"/>
    <mergeCell ref="K88:K95"/>
    <mergeCell ref="L88:L95"/>
    <mergeCell ref="M88:M95"/>
    <mergeCell ref="N88:N95"/>
    <mergeCell ref="Q86:Q87"/>
    <mergeCell ref="R86:R87"/>
    <mergeCell ref="S86:S87"/>
    <mergeCell ref="T86:T87"/>
    <mergeCell ref="C86:C87"/>
    <mergeCell ref="D86:D87"/>
    <mergeCell ref="E86:E87"/>
    <mergeCell ref="F86:F87"/>
    <mergeCell ref="G86:G87"/>
    <mergeCell ref="H86:H87"/>
    <mergeCell ref="I86:I87"/>
    <mergeCell ref="J86:J87"/>
    <mergeCell ref="N84:N85"/>
    <mergeCell ref="H84:H85"/>
    <mergeCell ref="I84:I85"/>
    <mergeCell ref="J84:J85"/>
    <mergeCell ref="K84:K85"/>
    <mergeCell ref="L84:L85"/>
    <mergeCell ref="M84:M85"/>
    <mergeCell ref="Q82:Q83"/>
    <mergeCell ref="R82:R83"/>
    <mergeCell ref="S82:S83"/>
    <mergeCell ref="T82:T83"/>
    <mergeCell ref="U82:U83"/>
    <mergeCell ref="C84:C85"/>
    <mergeCell ref="D84:D85"/>
    <mergeCell ref="E84:E85"/>
    <mergeCell ref="F84:F85"/>
    <mergeCell ref="G84:G85"/>
    <mergeCell ref="K82:K83"/>
    <mergeCell ref="L82:L83"/>
    <mergeCell ref="M82:M83"/>
    <mergeCell ref="N82:N83"/>
    <mergeCell ref="O82:O83"/>
    <mergeCell ref="P82:P83"/>
    <mergeCell ref="T84:T85"/>
    <mergeCell ref="U84:U85"/>
    <mergeCell ref="O84:O85"/>
    <mergeCell ref="P84:P85"/>
    <mergeCell ref="Q84:Q85"/>
    <mergeCell ref="R84:R85"/>
    <mergeCell ref="S84:S85"/>
    <mergeCell ref="C82:C83"/>
    <mergeCell ref="D82:D83"/>
    <mergeCell ref="E82:E83"/>
    <mergeCell ref="F82:F83"/>
    <mergeCell ref="G82:G83"/>
    <mergeCell ref="H82:H83"/>
    <mergeCell ref="I82:I83"/>
    <mergeCell ref="J82:J83"/>
    <mergeCell ref="N74:N81"/>
    <mergeCell ref="H74:H81"/>
    <mergeCell ref="I74:I81"/>
    <mergeCell ref="J74:J81"/>
    <mergeCell ref="K74:K81"/>
    <mergeCell ref="L74:L81"/>
    <mergeCell ref="M74:M81"/>
    <mergeCell ref="Q72:Q73"/>
    <mergeCell ref="R72:R73"/>
    <mergeCell ref="S72:S73"/>
    <mergeCell ref="T72:T73"/>
    <mergeCell ref="U72:U73"/>
    <mergeCell ref="C74:C81"/>
    <mergeCell ref="D74:D81"/>
    <mergeCell ref="E74:E81"/>
    <mergeCell ref="F74:F81"/>
    <mergeCell ref="G74:G81"/>
    <mergeCell ref="K72:K73"/>
    <mergeCell ref="L72:L73"/>
    <mergeCell ref="M72:M73"/>
    <mergeCell ref="N72:N73"/>
    <mergeCell ref="O72:O73"/>
    <mergeCell ref="P72:P73"/>
    <mergeCell ref="T74:T81"/>
    <mergeCell ref="U74:U81"/>
    <mergeCell ref="O74:O81"/>
    <mergeCell ref="P74:P81"/>
    <mergeCell ref="Q74:Q81"/>
    <mergeCell ref="R74:R81"/>
    <mergeCell ref="S74:S81"/>
    <mergeCell ref="U70:U71"/>
    <mergeCell ref="C72:C73"/>
    <mergeCell ref="D72:D73"/>
    <mergeCell ref="E72:E73"/>
    <mergeCell ref="F72:F73"/>
    <mergeCell ref="G72:G73"/>
    <mergeCell ref="H72:H73"/>
    <mergeCell ref="I72:I73"/>
    <mergeCell ref="J72:J73"/>
    <mergeCell ref="O70:O71"/>
    <mergeCell ref="P70:P71"/>
    <mergeCell ref="Q70:Q71"/>
    <mergeCell ref="R70:R71"/>
    <mergeCell ref="S70:S71"/>
    <mergeCell ref="T70:T71"/>
    <mergeCell ref="I70:I71"/>
    <mergeCell ref="J70:J71"/>
    <mergeCell ref="K70:K71"/>
    <mergeCell ref="L70:L71"/>
    <mergeCell ref="M70:M71"/>
    <mergeCell ref="N70:N71"/>
    <mergeCell ref="C70:C71"/>
    <mergeCell ref="D70:D71"/>
    <mergeCell ref="E70:E71"/>
    <mergeCell ref="S61:S68"/>
    <mergeCell ref="T61:T68"/>
    <mergeCell ref="U61:U68"/>
    <mergeCell ref="J61:J68"/>
    <mergeCell ref="K61:K68"/>
    <mergeCell ref="L61:L68"/>
    <mergeCell ref="M61:M68"/>
    <mergeCell ref="N61:N68"/>
    <mergeCell ref="O61:O68"/>
    <mergeCell ref="P59:P60"/>
    <mergeCell ref="Q59:Q60"/>
    <mergeCell ref="R59:R60"/>
    <mergeCell ref="L59:L60"/>
    <mergeCell ref="F70:F71"/>
    <mergeCell ref="G70:G71"/>
    <mergeCell ref="H70:H71"/>
    <mergeCell ref="P61:P68"/>
    <mergeCell ref="Q61:Q68"/>
    <mergeCell ref="R61:R68"/>
    <mergeCell ref="M59:M60"/>
    <mergeCell ref="N59:N60"/>
    <mergeCell ref="C61:C68"/>
    <mergeCell ref="D61:D68"/>
    <mergeCell ref="E61:E68"/>
    <mergeCell ref="F61:F68"/>
    <mergeCell ref="G61:G68"/>
    <mergeCell ref="H61:H68"/>
    <mergeCell ref="I61:I68"/>
    <mergeCell ref="C59:C60"/>
    <mergeCell ref="D59:D60"/>
    <mergeCell ref="E59:E60"/>
    <mergeCell ref="F59:F60"/>
    <mergeCell ref="G59:G60"/>
    <mergeCell ref="H59:H60"/>
    <mergeCell ref="I59:I60"/>
    <mergeCell ref="S59:S60"/>
    <mergeCell ref="T59:T60"/>
    <mergeCell ref="U59:U60"/>
    <mergeCell ref="D45:D51"/>
    <mergeCell ref="E45:E51"/>
    <mergeCell ref="F45:F51"/>
    <mergeCell ref="G45:G51"/>
    <mergeCell ref="H45:H51"/>
    <mergeCell ref="I45:I51"/>
    <mergeCell ref="J45:J51"/>
    <mergeCell ref="K45:K51"/>
    <mergeCell ref="R45:R51"/>
    <mergeCell ref="S45:S51"/>
    <mergeCell ref="T45:T51"/>
    <mergeCell ref="U45:U51"/>
    <mergeCell ref="L45:L51"/>
    <mergeCell ref="M45:M51"/>
    <mergeCell ref="N45:N51"/>
    <mergeCell ref="O45:O51"/>
    <mergeCell ref="P45:P51"/>
    <mergeCell ref="Q45:Q51"/>
    <mergeCell ref="J59:J60"/>
    <mergeCell ref="K59:K60"/>
    <mergeCell ref="O59:O60"/>
    <mergeCell ref="Q37:Q44"/>
    <mergeCell ref="R37:R44"/>
    <mergeCell ref="S37:S44"/>
    <mergeCell ref="T37:T44"/>
    <mergeCell ref="I37:I44"/>
    <mergeCell ref="J37:J44"/>
    <mergeCell ref="K37:K44"/>
    <mergeCell ref="L37:L44"/>
    <mergeCell ref="M37:M44"/>
    <mergeCell ref="N37:N44"/>
    <mergeCell ref="C37:C44"/>
    <mergeCell ref="D37:D44"/>
    <mergeCell ref="E37:E44"/>
    <mergeCell ref="F37:F44"/>
    <mergeCell ref="G37:G44"/>
    <mergeCell ref="H37:H44"/>
    <mergeCell ref="A36:U36"/>
    <mergeCell ref="B35:U35"/>
    <mergeCell ref="U25:U32"/>
    <mergeCell ref="O25:O32"/>
    <mergeCell ref="P25:P32"/>
    <mergeCell ref="Q25:Q32"/>
    <mergeCell ref="R25:R32"/>
    <mergeCell ref="S25:S32"/>
    <mergeCell ref="T25:T32"/>
    <mergeCell ref="I25:I32"/>
    <mergeCell ref="J25:J32"/>
    <mergeCell ref="K25:K32"/>
    <mergeCell ref="L25:L32"/>
    <mergeCell ref="M25:M32"/>
    <mergeCell ref="N25:N32"/>
    <mergeCell ref="U37:U44"/>
    <mergeCell ref="O37:O44"/>
    <mergeCell ref="P37:P44"/>
    <mergeCell ref="R17:R24"/>
    <mergeCell ref="S17:S24"/>
    <mergeCell ref="T17:T24"/>
    <mergeCell ref="U17:U24"/>
    <mergeCell ref="C25:C32"/>
    <mergeCell ref="D25:D32"/>
    <mergeCell ref="E25:E32"/>
    <mergeCell ref="F25:F32"/>
    <mergeCell ref="G25:G32"/>
    <mergeCell ref="H25:H32"/>
    <mergeCell ref="L17:L24"/>
    <mergeCell ref="M17:M24"/>
    <mergeCell ref="N17:N24"/>
    <mergeCell ref="O17:O24"/>
    <mergeCell ref="P17:P24"/>
    <mergeCell ref="Q17:Q24"/>
    <mergeCell ref="F17:F24"/>
    <mergeCell ref="G17:G24"/>
    <mergeCell ref="H17:H24"/>
    <mergeCell ref="I17:I24"/>
    <mergeCell ref="J17:J24"/>
    <mergeCell ref="K17:K24"/>
    <mergeCell ref="A12:A13"/>
    <mergeCell ref="B12:B13"/>
    <mergeCell ref="C12:F13"/>
    <mergeCell ref="G12:I13"/>
    <mergeCell ref="J12:U12"/>
    <mergeCell ref="J13:L13"/>
    <mergeCell ref="M13:O13"/>
    <mergeCell ref="P13:R13"/>
    <mergeCell ref="S13:U13"/>
    <mergeCell ref="B288:B290"/>
    <mergeCell ref="A285:B285"/>
    <mergeCell ref="A265:A267"/>
    <mergeCell ref="A268:A270"/>
    <mergeCell ref="A173:A176"/>
    <mergeCell ref="B173:B176"/>
    <mergeCell ref="A125:A132"/>
    <mergeCell ref="B125:B132"/>
    <mergeCell ref="A227:B227"/>
    <mergeCell ref="A247:A254"/>
    <mergeCell ref="B239:B246"/>
    <mergeCell ref="A135:A142"/>
    <mergeCell ref="A211:B211"/>
    <mergeCell ref="B231:B238"/>
    <mergeCell ref="B247:B254"/>
    <mergeCell ref="B218:B225"/>
    <mergeCell ref="B149:B150"/>
    <mergeCell ref="A226:B226"/>
    <mergeCell ref="A216:A217"/>
    <mergeCell ref="B216:B217"/>
    <mergeCell ref="A218:A225"/>
    <mergeCell ref="A162:U162"/>
    <mergeCell ref="C164:C172"/>
    <mergeCell ref="D164:D172"/>
    <mergeCell ref="B45:B51"/>
    <mergeCell ref="B52:B58"/>
    <mergeCell ref="A25:A32"/>
    <mergeCell ref="B17:B24"/>
    <mergeCell ref="B74:B81"/>
    <mergeCell ref="A72:A73"/>
    <mergeCell ref="A74:A81"/>
    <mergeCell ref="A288:A290"/>
    <mergeCell ref="B101:B108"/>
    <mergeCell ref="A101:A108"/>
    <mergeCell ref="B271:B273"/>
    <mergeCell ref="A276:A283"/>
    <mergeCell ref="B276:B283"/>
    <mergeCell ref="A109:A116"/>
    <mergeCell ref="A117:A124"/>
    <mergeCell ref="B117:B124"/>
    <mergeCell ref="B109:B116"/>
    <mergeCell ref="A231:A238"/>
    <mergeCell ref="A256:A263"/>
    <mergeCell ref="B268:B270"/>
    <mergeCell ref="A271:A273"/>
    <mergeCell ref="B265:B267"/>
    <mergeCell ref="A239:A246"/>
    <mergeCell ref="B256:B263"/>
    <mergeCell ref="B16:U16"/>
    <mergeCell ref="C17:C24"/>
    <mergeCell ref="D17:D24"/>
    <mergeCell ref="E17:E24"/>
    <mergeCell ref="A52:A58"/>
    <mergeCell ref="A86:A87"/>
    <mergeCell ref="B59:B60"/>
    <mergeCell ref="A61:A69"/>
    <mergeCell ref="B86:B87"/>
    <mergeCell ref="B82:B83"/>
    <mergeCell ref="A82:A83"/>
    <mergeCell ref="B72:B73"/>
    <mergeCell ref="A84:A85"/>
    <mergeCell ref="B84:B85"/>
    <mergeCell ref="A34:B34"/>
    <mergeCell ref="B37:B44"/>
    <mergeCell ref="A37:A44"/>
    <mergeCell ref="A17:A24"/>
    <mergeCell ref="B25:B32"/>
    <mergeCell ref="A70:A71"/>
    <mergeCell ref="B70:B71"/>
    <mergeCell ref="B61:B69"/>
    <mergeCell ref="A45:A51"/>
    <mergeCell ref="A59:A60"/>
    <mergeCell ref="C88:C95"/>
    <mergeCell ref="B135:B142"/>
    <mergeCell ref="A195:A202"/>
    <mergeCell ref="B195:B202"/>
    <mergeCell ref="A214:A215"/>
    <mergeCell ref="B214:B215"/>
    <mergeCell ref="A212:A213"/>
    <mergeCell ref="B212:B213"/>
    <mergeCell ref="A203:A210"/>
    <mergeCell ref="B203:B210"/>
    <mergeCell ref="A153:A160"/>
    <mergeCell ref="B153:B160"/>
    <mergeCell ref="A164:A172"/>
    <mergeCell ref="A151:A152"/>
    <mergeCell ref="B151:B152"/>
    <mergeCell ref="A193:B193"/>
    <mergeCell ref="B185:B192"/>
    <mergeCell ref="B164:B172"/>
    <mergeCell ref="A177:A184"/>
    <mergeCell ref="B177:B184"/>
    <mergeCell ref="A185:A192"/>
    <mergeCell ref="A149:A150"/>
    <mergeCell ref="A88:A95"/>
    <mergeCell ref="B88:B95"/>
  </mergeCells>
  <phoneticPr fontId="4" type="noConversion"/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User</cp:lastModifiedBy>
  <cp:lastPrinted>2019-04-11T12:40:13Z</cp:lastPrinted>
  <dcterms:created xsi:type="dcterms:W3CDTF">2016-02-05T10:53:40Z</dcterms:created>
  <dcterms:modified xsi:type="dcterms:W3CDTF">2019-04-25T07:26:18Z</dcterms:modified>
</cp:coreProperties>
</file>