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6640" windowHeight="14490"/>
  </bookViews>
  <sheets>
    <sheet name="Лист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F23"/>
  <c r="F22"/>
  <c r="F21"/>
  <c r="J22"/>
  <c r="J19" s="1"/>
  <c r="I22"/>
  <c r="I21"/>
  <c r="H22"/>
  <c r="H19" s="1"/>
  <c r="H23"/>
  <c r="H21"/>
  <c r="F202"/>
  <c r="J200"/>
  <c r="I200"/>
  <c r="H200"/>
  <c r="F122"/>
  <c r="J120"/>
  <c r="I120"/>
  <c r="H120"/>
  <c r="F166"/>
  <c r="I165"/>
  <c r="J165"/>
  <c r="H165"/>
  <c r="I160"/>
  <c r="H160"/>
  <c r="F163"/>
  <c r="F162"/>
  <c r="F153"/>
  <c r="F142"/>
  <c r="F133"/>
  <c r="F128"/>
  <c r="F117"/>
  <c r="F113"/>
  <c r="I110"/>
  <c r="J110"/>
  <c r="H110"/>
  <c r="F108"/>
  <c r="F97"/>
  <c r="I85"/>
  <c r="J85"/>
  <c r="H85"/>
  <c r="F88"/>
  <c r="F86"/>
  <c r="F67"/>
  <c r="F43"/>
  <c r="F37"/>
  <c r="F32"/>
  <c r="H230"/>
  <c r="I230"/>
  <c r="J230"/>
  <c r="F233"/>
  <c r="F138"/>
  <c r="F227"/>
  <c r="F243"/>
  <c r="F238"/>
  <c r="I19" l="1"/>
  <c r="F87"/>
  <c r="F222"/>
  <c r="F217"/>
  <c r="F212"/>
  <c r="F207"/>
  <c r="F197"/>
  <c r="F192"/>
  <c r="F187"/>
  <c r="F182"/>
  <c r="F177"/>
  <c r="F172"/>
  <c r="F161"/>
  <c r="F156"/>
  <c r="I150"/>
  <c r="J150"/>
  <c r="H150"/>
  <c r="F148"/>
  <c r="F103"/>
  <c r="F93"/>
  <c r="F83"/>
  <c r="F78"/>
  <c r="F73" l="1"/>
  <c r="F63"/>
  <c r="F57"/>
  <c r="F53"/>
  <c r="F48"/>
  <c r="F28"/>
  <c r="J23" l="1"/>
  <c r="I23"/>
  <c r="J21"/>
  <c r="I140"/>
  <c r="J140"/>
  <c r="H140"/>
  <c r="J240"/>
  <c r="I240"/>
  <c r="H240"/>
  <c r="J235"/>
  <c r="I235"/>
  <c r="H235"/>
  <c r="J225"/>
  <c r="I225"/>
  <c r="H225"/>
  <c r="J220"/>
  <c r="I220"/>
  <c r="H220"/>
  <c r="J215"/>
  <c r="I215"/>
  <c r="H215"/>
  <c r="J210"/>
  <c r="I210"/>
  <c r="H210"/>
  <c r="J160" l="1"/>
  <c r="I155"/>
  <c r="J155"/>
  <c r="H155"/>
  <c r="I145"/>
  <c r="J145"/>
  <c r="H145"/>
  <c r="I90"/>
  <c r="J90"/>
  <c r="J75"/>
  <c r="I75"/>
  <c r="H75"/>
  <c r="I55"/>
  <c r="J55"/>
  <c r="H55"/>
  <c r="I40"/>
  <c r="J40"/>
  <c r="H40"/>
  <c r="I35"/>
  <c r="J105" l="1"/>
  <c r="I105"/>
  <c r="H105"/>
  <c r="H115" l="1"/>
  <c r="I115"/>
  <c r="J115"/>
  <c r="I50"/>
  <c r="J50"/>
  <c r="H50"/>
  <c r="I175"/>
  <c r="J175"/>
  <c r="H175"/>
  <c r="I205"/>
  <c r="J205"/>
  <c r="H205"/>
  <c r="I190"/>
  <c r="J190"/>
  <c r="H190"/>
  <c r="I135"/>
  <c r="J135"/>
  <c r="H135"/>
  <c r="I130"/>
  <c r="J130"/>
  <c r="H130"/>
  <c r="I125"/>
  <c r="J125"/>
  <c r="H125"/>
  <c r="I100"/>
  <c r="J100"/>
  <c r="H100"/>
  <c r="I95"/>
  <c r="J95"/>
  <c r="H95"/>
  <c r="H90"/>
  <c r="I80"/>
  <c r="J80"/>
  <c r="H80"/>
  <c r="I70"/>
  <c r="J70"/>
  <c r="H70"/>
  <c r="I65"/>
  <c r="J65"/>
  <c r="H65"/>
  <c r="I60"/>
  <c r="J60"/>
  <c r="H60"/>
  <c r="H45"/>
  <c r="J45"/>
  <c r="I45"/>
  <c r="J35"/>
  <c r="H35"/>
  <c r="H30"/>
  <c r="I30"/>
  <c r="H25"/>
  <c r="J25"/>
  <c r="I25"/>
  <c r="J195" l="1"/>
  <c r="I195"/>
  <c r="H195"/>
  <c r="J185"/>
  <c r="I185"/>
  <c r="H185"/>
  <c r="J180"/>
  <c r="I180"/>
  <c r="H180"/>
  <c r="J170"/>
  <c r="I170"/>
  <c r="H170"/>
  <c r="J30"/>
</calcChain>
</file>

<file path=xl/sharedStrings.xml><?xml version="1.0" encoding="utf-8"?>
<sst xmlns="http://schemas.openxmlformats.org/spreadsheetml/2006/main" count="440" uniqueCount="115">
  <si>
    <t>Таблица № 1</t>
  </si>
  <si>
    <t>(указать наименование муниципальной программы)</t>
  </si>
  <si>
    <t xml:space="preserve"> (тыс.руб.)</t>
  </si>
  <si>
    <t>Наименование муниципальной программы, структурного элемента</t>
  </si>
  <si>
    <t>Ответственный исполнитель, соисполнители</t>
  </si>
  <si>
    <t>Источники финансирования</t>
  </si>
  <si>
    <t>Объем финансового обеспечения, тыс.руб.</t>
  </si>
  <si>
    <t>План на год</t>
  </si>
  <si>
    <t>расходы за отчетный период</t>
  </si>
  <si>
    <t>кассовые</t>
  </si>
  <si>
    <t>фактические</t>
  </si>
  <si>
    <t>1.</t>
  </si>
  <si>
    <t xml:space="preserve">всего </t>
  </si>
  <si>
    <t>федеральный бюджет</t>
  </si>
  <si>
    <t>региональный бюджет</t>
  </si>
  <si>
    <t>местный бюджет</t>
  </si>
  <si>
    <t>иные источники финансирования</t>
  </si>
  <si>
    <t>1.1.</t>
  </si>
  <si>
    <t>№  п/п</t>
  </si>
  <si>
    <t>Отклонение (фактические расходы/план на год), %</t>
  </si>
  <si>
    <t>Муниципальная программа «Организация и осуществление деятельности по социальной поддержке населения в Бессоновском районе Пензенской области»</t>
  </si>
  <si>
    <t>1.2.</t>
  </si>
  <si>
    <t>1.3.</t>
  </si>
  <si>
    <t>1.4.</t>
  </si>
  <si>
    <t>1.5.</t>
  </si>
  <si>
    <t>1.6.</t>
  </si>
  <si>
    <t>1.7.</t>
  </si>
  <si>
    <t>1.9.</t>
  </si>
  <si>
    <t>1.8.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</si>
  <si>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</si>
  <si>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</si>
  <si>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</si>
  <si>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</si>
  <si>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</si>
  <si>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</si>
  <si>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</si>
  <si>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</si>
  <si>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</si>
  <si>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</si>
  <si>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</si>
  <si>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</si>
  <si>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</si>
  <si>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</si>
  <si>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</si>
  <si>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</si>
  <si>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Приложение 6</t>
  </si>
  <si>
    <t>к Порядку разработки, реализации и оценки эффективности</t>
  </si>
  <si>
    <t xml:space="preserve">муниципальных программ </t>
  </si>
  <si>
    <t xml:space="preserve">Бессоновского района </t>
  </si>
  <si>
    <t xml:space="preserve">Пензенской области </t>
  </si>
  <si>
    <t xml:space="preserve">Отчет об исполнении муниципальной программы Бессоновского района Пензенской области </t>
  </si>
  <si>
    <t xml:space="preserve">"Развитие образования в Бессоновском районе" 
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</si>
  <si>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</si>
  <si>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1.26.</t>
  </si>
  <si>
    <t>1.27.</t>
  </si>
  <si>
    <t>1.28.</t>
  </si>
  <si>
    <t>1.29.</t>
  </si>
  <si>
    <t>1.31.</t>
  </si>
  <si>
    <t>1.32.</t>
  </si>
  <si>
    <t>1.33.</t>
  </si>
  <si>
    <t>1.34.</t>
  </si>
  <si>
    <t>1.35.</t>
  </si>
  <si>
    <t xml:space="preserve"> </t>
  </si>
  <si>
    <t>Расходы на обеспечение деятельности (оказание услуг) муниципальных учреждений (детские сады)</t>
  </si>
  <si>
    <t xml:space="preserve">Расходы на повышение оплаты труда работников бюджетной сферы в связи с увеличением минимального размера оплаты труда за счет средств местного бюджета </t>
  </si>
  <si>
    <t>Проведение конкурсов, мероприятий, конференций, фестивалей, оплата пребывания в профильных лагерных сменах</t>
  </si>
  <si>
    <t xml:space="preserve">Расходы на повышение оплаты труда работников бюджетной сферы в связи с увеличением минимального размера оплаты труда </t>
  </si>
  <si>
    <t>Расходы на обеспечение деятельности (оказание услуг) муниципальных учреждений (ДШИ)</t>
  </si>
  <si>
    <t>Расходы на обеспечение деятельности (оказание услуг) муниципальных учреждений (ДЮСШ)</t>
  </si>
  <si>
    <t>Исполнение отдельных государственных полномочий по осуществлению денежных выплат молодым специалистам ( педагогическим работникам) муниципальных образовательных организаций дополнительного образования в сфере культуры</t>
  </si>
  <si>
    <t xml:space="preserve">Исполнение государственных полномочий в сфере организации отдыха и оздоровления детей </t>
  </si>
  <si>
    <t xml:space="preserve">Исполнение отдельных государственных полномочий Пензенской области по обеспечению отдыха, организации и обеспечению оздоровления детей в каникулярное время в организациях отдыха детей и их оздоровления сезонного или груглогодичного действия </t>
  </si>
  <si>
    <t>Организация отдыха детей в оздоровительных лагерях с дневным пребыванием в каникулярное время</t>
  </si>
  <si>
    <t xml:space="preserve">Организация отдыха детей в лагерях труда и отдыха круглосуточного пребывания на базе муниципальных образовательных организаций Пензенской области </t>
  </si>
  <si>
    <t>Расходы на выплаты по оплате труда работников органов местного самоуправления</t>
  </si>
  <si>
    <t xml:space="preserve">Расходы на обеспечение функций органов местного самоуправления </t>
  </si>
  <si>
    <t>Управление образования</t>
  </si>
  <si>
    <t xml:space="preserve"> Управление образования</t>
  </si>
  <si>
    <t xml:space="preserve">МКУ МЦПРО </t>
  </si>
  <si>
    <t xml:space="preserve">Начальник  УО </t>
  </si>
  <si>
    <t xml:space="preserve">Е. А. Гуськов </t>
  </si>
  <si>
    <t xml:space="preserve">Значение показателя </t>
  </si>
  <si>
    <t>Еденица измерения показателя (по ОКЕЙ)</t>
  </si>
  <si>
    <t xml:space="preserve">Плановое значение </t>
  </si>
  <si>
    <t>Фактическое значение за отчетный период</t>
  </si>
  <si>
    <t>%</t>
  </si>
  <si>
    <t>за 2 кв. 2026 года</t>
  </si>
  <si>
    <t xml:space="preserve">Исполнение государственных полномочий Пензенской области по обеспечению отдыха и оздоровления детей участников СВО </t>
  </si>
  <si>
    <t xml:space="preserve">Модернизация материальной инфраструктуры образовательных учреждений Бессоновского района Пензенской области  </t>
  </si>
  <si>
    <t xml:space="preserve">Адресные меры социальной поддержки воспитанникам детских дошкольных учреждений - дотации на питание детям из многодетных семей и детям-инвалидам </t>
  </si>
  <si>
    <t xml:space="preserve">Расходы на повышение оплаты труда работников бюджетной сферы в связи с увеличением минимального размера  оплаты за счет средств местного бюджета </t>
  </si>
  <si>
    <t xml:space="preserve">Расходы на обеспечение деятельности (оказание услуг) муниципальных учреждений (школы-детские сады, школы начальные, неплоные и средние) </t>
  </si>
  <si>
    <t xml:space="preserve">Расходы на повышение оплаты труда работников бюджетной сферы в с вязи с увеличением минимального размера оплаты труда </t>
  </si>
  <si>
    <t>Обеспечение доступности школьного питания, качественного и полноценного питания обучающихся, дотации на питание школьникам из многодетных и малообеспеченных семей и детям-инвалидам</t>
  </si>
  <si>
    <t>Предоставление денежной компенсации бесплатного питания обучающихся с ограниченными возможностями здоровья, осваивающих образовательные программы начального общего, основного общего и среднего общего образования на дому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</si>
  <si>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(муниципальные образовательные организации)</t>
  </si>
  <si>
    <t xml:space="preserve">Расходы на повышение оплаты труда работников бюджетной сферы в связи с увеличениемминимального размера оплаты труда за счет местного бюджета </t>
  </si>
  <si>
    <t xml:space="preserve">Организация бесплатного горячего питания обучающихся, получающих начальное общее образование госсударственных и  муниципальных образовательных организациях Пензенской области, в части затрат,связанных с приготовлением горячего питания организациями общественного питания образовательных организаций </t>
  </si>
  <si>
    <t>Расходы на обеспечение деятельности (оказание услуг) муниципальных учреждений (ЦДТ)</t>
  </si>
  <si>
    <t xml:space="preserve">МБОУ ДО ДШИ Бессоновского района </t>
  </si>
  <si>
    <t xml:space="preserve">Расходы на повышениеоплаты труда педагогических работников муниципальных учреждений дополнительного образования детей в соответствии с Указом Президента РФ от 1 июня 2012 года №761" О национальной стратегии действий в интересах детей на 2012-2017 года" </t>
  </si>
  <si>
    <t xml:space="preserve">Расходы на повышение оплаты труда педагогических работников муниципальных учреждений дополнительного образования детей в соответствии с Указом Президента РФ от01 июня 2012 года №761 " О национальнолй стратегии действий в интересах детей на 2012-2017 года " за счет средств местного бюджета </t>
  </si>
  <si>
    <t xml:space="preserve">Расходы на повышение оплаты труда работников бюджетной сферы в свази с увеличением минимального размера оплаты труда за счет средств местного бюджета </t>
  </si>
  <si>
    <t>Расходы на обеспечение деятельности (оказание услуг) муниципальных учреждений (Методический центр0</t>
  </si>
  <si>
    <t xml:space="preserve">  Меры поддержки в виде дополнительной ежемесячной стипендии студентам, обучающимся по договорам целевого обучения </t>
  </si>
  <si>
    <t xml:space="preserve"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госсударственных общеобразовательных организаций, профессиональных образовательных организаций субъектов Российской Федерации г. Байконура и федеральной территории "Сириус", муниципальных общеобразовательных организаций и профессиональных образовательных организаций </t>
  </si>
  <si>
    <t xml:space="preserve">Ежемесячное денежное вознаграждение за классное руководство педагогическим работникам госсударственных и муниципальных общеобразовательных организаций </t>
  </si>
  <si>
    <t xml:space="preserve">Компенсация части родительской платы за содержание ребенка в госсударственных и муниципальных образовательных учреждениях,реализующих основную общеобразовательную программу дошкольного образования </t>
  </si>
  <si>
    <t>Исполнение отдельных госсударственных полномочий в сфере образования по финансированию муниципальных дошкольных образовательных организаций и муниципальных общеобразовательных организаций</t>
  </si>
  <si>
    <t>1.30.</t>
  </si>
  <si>
    <t xml:space="preserve">Исполнение отдельных госсударственных полномочий Пензенской области по осуществлению денежных выплат молодым специалистам(педагогическим работникам)  муниципальных общеобразовательных организаций, муниципальных дошкольных образовательных организаций и образовательных организаций  дополнительного образования </t>
  </si>
  <si>
    <t>Предоставление мер социальной поддержки педагогическим работникам Пензенской области, работающим и проживающим в сельской местности, рабочих поселках(поселках городского типа) на территории Пензенской области, а также педагогическим работникам образовательных учреждений, вышедшим на пенсию и проживающим в сельской местности, рабочих поселках(поселках городского типа,если общий стаж их работы в сельской местности, рабочих поселках(поселках городского типа) составляет не менее 10 лет</t>
  </si>
  <si>
    <t>1.36.</t>
  </si>
  <si>
    <t>Организация отдыха детей в палаточных лагерях в каникулярное время</t>
  </si>
  <si>
    <t>1.37.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</si>
</sst>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0" fillId="0" borderId="13" xfId="0" applyBorder="1"/>
    <xf numFmtId="0" fontId="0" fillId="0" borderId="14" xfId="0" applyBorder="1"/>
    <xf numFmtId="4" fontId="2" fillId="2" borderId="8" xfId="0" applyNumberFormat="1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 vertical="top"/>
    </xf>
    <xf numFmtId="4" fontId="2" fillId="2" borderId="8" xfId="0" applyNumberFormat="1" applyFont="1" applyFill="1" applyBorder="1"/>
    <xf numFmtId="4" fontId="0" fillId="0" borderId="8" xfId="0" applyNumberFormat="1" applyBorder="1"/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21" xfId="0" applyBorder="1"/>
    <xf numFmtId="0" fontId="0" fillId="0" borderId="21" xfId="0" applyBorder="1" applyAlignment="1">
      <alignment wrapText="1"/>
    </xf>
    <xf numFmtId="164" fontId="0" fillId="0" borderId="8" xfId="1" applyFon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8" xfId="0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7" fontId="0" fillId="0" borderId="8" xfId="0" applyNumberFormat="1" applyFill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49" fontId="0" fillId="0" borderId="8" xfId="0" applyNumberFormat="1" applyFill="1" applyBorder="1" applyAlignment="1">
      <alignment horizontal="center" vertical="top"/>
    </xf>
    <xf numFmtId="0" fontId="0" fillId="0" borderId="12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0"/>
  <sheetViews>
    <sheetView tabSelected="1" workbookViewId="0">
      <selection activeCell="F19" sqref="F19"/>
    </sheetView>
  </sheetViews>
  <sheetFormatPr defaultRowHeight="15"/>
  <cols>
    <col min="1" max="1" width="4.7109375" customWidth="1"/>
    <col min="2" max="2" width="36" customWidth="1"/>
    <col min="3" max="3" width="20.5703125" customWidth="1"/>
    <col min="4" max="6" width="9.7109375" customWidth="1"/>
    <col min="7" max="7" width="22.5703125" customWidth="1"/>
    <col min="8" max="8" width="10.28515625" bestFit="1" customWidth="1"/>
    <col min="9" max="9" width="12.42578125" customWidth="1"/>
    <col min="10" max="10" width="15.42578125" customWidth="1"/>
    <col min="11" max="11" width="16.140625" customWidth="1"/>
  </cols>
  <sheetData>
    <row r="1" spans="1:1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40" t="s">
        <v>47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40" t="s">
        <v>48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>
      <c r="A5" s="40" t="s">
        <v>49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10" spans="1:11">
      <c r="A10" s="41" t="s">
        <v>50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28.15" customHeight="1">
      <c r="A11" s="42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5" customHeight="1">
      <c r="A12" s="41" t="s">
        <v>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4" spans="1:11">
      <c r="A14" s="41" t="s">
        <v>86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75" thickBot="1">
      <c r="A15" s="44" t="s">
        <v>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33.75" customHeight="1" thickBot="1">
      <c r="A16" s="58" t="s">
        <v>18</v>
      </c>
      <c r="B16" s="58" t="s">
        <v>3</v>
      </c>
      <c r="C16" s="58" t="s">
        <v>4</v>
      </c>
      <c r="D16" s="61" t="s">
        <v>81</v>
      </c>
      <c r="E16" s="62"/>
      <c r="F16" s="62"/>
      <c r="G16" s="58" t="s">
        <v>5</v>
      </c>
      <c r="H16" s="55" t="s">
        <v>6</v>
      </c>
      <c r="I16" s="56"/>
      <c r="J16" s="56"/>
      <c r="K16" s="57"/>
    </row>
    <row r="17" spans="1:11" ht="72" customHeight="1" thickBot="1">
      <c r="A17" s="59"/>
      <c r="B17" s="59"/>
      <c r="C17" s="59"/>
      <c r="D17" s="64" t="s">
        <v>82</v>
      </c>
      <c r="E17" s="59" t="s">
        <v>83</v>
      </c>
      <c r="F17" s="59" t="s">
        <v>84</v>
      </c>
      <c r="G17" s="59"/>
      <c r="H17" s="1" t="s">
        <v>7</v>
      </c>
      <c r="I17" s="53" t="s">
        <v>8</v>
      </c>
      <c r="J17" s="54"/>
      <c r="K17" s="1" t="s">
        <v>19</v>
      </c>
    </row>
    <row r="18" spans="1:11" ht="25.5" customHeight="1" thickBot="1">
      <c r="A18" s="60"/>
      <c r="B18" s="60"/>
      <c r="C18" s="60"/>
      <c r="D18" s="65"/>
      <c r="E18" s="59"/>
      <c r="F18" s="59"/>
      <c r="G18" s="60"/>
      <c r="H18" s="3"/>
      <c r="I18" s="5" t="s">
        <v>9</v>
      </c>
      <c r="J18" s="6" t="s">
        <v>10</v>
      </c>
      <c r="K18" s="3"/>
    </row>
    <row r="19" spans="1:11">
      <c r="A19" s="45" t="s">
        <v>11</v>
      </c>
      <c r="B19" s="47" t="s">
        <v>20</v>
      </c>
      <c r="C19" s="49" t="s">
        <v>76</v>
      </c>
      <c r="D19" s="14" t="s">
        <v>85</v>
      </c>
      <c r="E19" s="14">
        <v>100</v>
      </c>
      <c r="F19" s="22">
        <f>I19/H19*E19</f>
        <v>59.146028016893979</v>
      </c>
      <c r="G19" s="51" t="s">
        <v>12</v>
      </c>
      <c r="H19" s="24">
        <f>H21+H22+H23</f>
        <v>957879.20000000019</v>
      </c>
      <c r="I19" s="24">
        <f t="shared" ref="I19:J19" si="0">I21+I22+I23</f>
        <v>566547.5</v>
      </c>
      <c r="J19" s="24">
        <f t="shared" si="0"/>
        <v>566547.5</v>
      </c>
      <c r="K19" s="2"/>
    </row>
    <row r="20" spans="1:11" ht="1.9" hidden="1" customHeight="1">
      <c r="A20" s="46"/>
      <c r="B20" s="48"/>
      <c r="C20" s="50"/>
      <c r="D20" s="14"/>
      <c r="E20" s="14"/>
      <c r="F20" s="14"/>
      <c r="G20" s="52"/>
      <c r="H20" s="25"/>
      <c r="I20" s="25"/>
      <c r="J20" s="25"/>
      <c r="K20" s="2"/>
    </row>
    <row r="21" spans="1:11" ht="18.600000000000001" customHeight="1">
      <c r="A21" s="46"/>
      <c r="B21" s="48"/>
      <c r="C21" s="50"/>
      <c r="D21" s="14" t="s">
        <v>85</v>
      </c>
      <c r="E21" s="14">
        <v>100</v>
      </c>
      <c r="F21" s="22">
        <f>I21/H21*E21</f>
        <v>56.478088766858093</v>
      </c>
      <c r="G21" s="18" t="s">
        <v>13</v>
      </c>
      <c r="H21" s="2">
        <f>H31+H96+H116+H36+H41+H46+H51+H56+H61+H66+H71+H76+H81+H86+H91+H101+H111+H126+H131+H136+H141+H146+H151+H156+H161+H166+H171+H176+H181+H186+H191+H196+H206+H211+H216+H221+H226+H231+H236+H241+H106+H121+H201</f>
        <v>72732.100000000006</v>
      </c>
      <c r="I21" s="2">
        <f>I26+I31+I96+I116+I36+I41+I46+I51+I56+I61+I66+I71+I76+I81+I86+I91+I101+I111+I126+I131+I136+I141+I146+I151+I156+I161+I166+I171+I176+I181+I186+I191+I196+I206+I106+I121+I201+I211+I216+I221+I226+I231+I236+I241</f>
        <v>41077.699999999997</v>
      </c>
      <c r="J21" s="2">
        <f>J31+J96+J116+J36+J41+J46+J51+J56+J61+J66+J71+J76+J81+J86+J91+J101+J111+J126+J131+J136+J141+J146+J151+J156+J161+J166+J171+J176+J181+J186+J191+J196+J206</f>
        <v>41077.699999999997</v>
      </c>
      <c r="K21" s="2"/>
    </row>
    <row r="22" spans="1:11" ht="21" customHeight="1">
      <c r="A22" s="46"/>
      <c r="B22" s="48"/>
      <c r="C22" s="50"/>
      <c r="D22" s="14" t="s">
        <v>85</v>
      </c>
      <c r="E22" s="14">
        <v>100</v>
      </c>
      <c r="F22" s="22">
        <f>I22/H22*E22</f>
        <v>60.347921777619376</v>
      </c>
      <c r="G22" s="18" t="s">
        <v>14</v>
      </c>
      <c r="H22" s="2">
        <f>H32+H37+H42+H47+H52+H57+H62+H67+H72+H77+H82+H87+H92+H97+H102+H112+H117+H127+H132+H137+H142+H152+H157+H147+H27+H162+H167+H172+H177+H182+H187+H192+H197+H207+H212+H217+H222+H227+H107+H232+H237+H242+H122+H202</f>
        <v>756422.90000000014</v>
      </c>
      <c r="I22" s="11">
        <f>I27+I32+I37+I42+I47+I52+I57+I62+I67+I72+I77+I82+I87+I92+I97+I102+I112+I117+I127+I132+I137+I142+I152+I157+I147+I162+I167+I172+I177+I182+I187+I192+I197+I207+I107+I122+I202+I212+I217+I222+I227</f>
        <v>456485.50000000006</v>
      </c>
      <c r="J22" s="11">
        <f>J27+J32+J37+J42+J47+J52+J57+J62+J67+J72+J77+J82+J87+J92+J97+J102+J112+J117+J127+J132+J137+J142+J152+J157+J147+J162+J167+J172+J177+J182+J187+J192+J197+J207+J107+J122+J202+J212+J217+J222+J227</f>
        <v>456485.50000000006</v>
      </c>
      <c r="K22" s="2"/>
    </row>
    <row r="23" spans="1:11" ht="16.899999999999999" customHeight="1">
      <c r="A23" s="46"/>
      <c r="B23" s="48"/>
      <c r="C23" s="50"/>
      <c r="D23" s="14" t="s">
        <v>85</v>
      </c>
      <c r="E23" s="14">
        <v>100</v>
      </c>
      <c r="F23" s="22">
        <f>I23/H23*E23</f>
        <v>53.590777802464487</v>
      </c>
      <c r="G23" s="18" t="s">
        <v>15</v>
      </c>
      <c r="H23" s="2">
        <f>H28+H33+H38+H43+H48+H53+H58+H63+H68+H73+H78+H83+H88+H93+H98+H103+H113+H118+H128+H133+H138+H143+H148+H153+H158+H163+H168+H173+H178+H183+H188+H193+H198+H208+H213+H218+H223+H228+H233+H238+H243+H108+H123+H203</f>
        <v>128724.20000000001</v>
      </c>
      <c r="I23" s="2">
        <f>I28+I33+I43+I48+I53+I58+I63+I68+I73+I78+I83+I88+I93+I98+I103+I113+I118+I128+I133+I138+I143+I148+I153+I158+I163+I168+I173+I178+I183+I188+I193+I198+I208+I38+I108+I213+I218+I223+I228+I233+I238+I243</f>
        <v>68984.299999999988</v>
      </c>
      <c r="J23" s="2">
        <f>J28+J33+J43+J48+J53+J58+J63+J68+J73+J78+J83+J88+J93+J98+J103+J113+J118+J128+J133+J138+J143+J148+J153+J158+J163+J168+J173+J178+J183+J188+J193+J198+J208+J38+J108+J213+J218+J223+J228+J233+J238+J243</f>
        <v>68984.299999999988</v>
      </c>
      <c r="K23" s="2"/>
    </row>
    <row r="24" spans="1:11" ht="28.15" customHeight="1">
      <c r="A24" s="46"/>
      <c r="B24" s="48"/>
      <c r="C24" s="50"/>
      <c r="D24" s="14"/>
      <c r="E24" s="14"/>
      <c r="F24" s="14"/>
      <c r="G24" s="19" t="s">
        <v>16</v>
      </c>
      <c r="H24" s="2"/>
      <c r="I24" s="2"/>
      <c r="J24" s="2"/>
      <c r="K24" s="2"/>
    </row>
    <row r="25" spans="1:11" ht="18" customHeight="1">
      <c r="A25" s="43" t="s">
        <v>17</v>
      </c>
      <c r="B25" s="28" t="s">
        <v>63</v>
      </c>
      <c r="C25" s="33" t="s">
        <v>76</v>
      </c>
      <c r="D25" s="14"/>
      <c r="E25" s="14"/>
      <c r="F25" s="14"/>
      <c r="G25" s="25" t="s">
        <v>12</v>
      </c>
      <c r="H25" s="25">
        <f>H28+H27</f>
        <v>47030.1</v>
      </c>
      <c r="I25" s="25">
        <f>I28+I27</f>
        <v>25560</v>
      </c>
      <c r="J25" s="25">
        <f>J28+J27</f>
        <v>25560</v>
      </c>
      <c r="K25" s="2"/>
    </row>
    <row r="26" spans="1:11">
      <c r="A26" s="43"/>
      <c r="B26" s="28"/>
      <c r="C26" s="33"/>
      <c r="D26" s="14"/>
      <c r="E26" s="14"/>
      <c r="F26" s="14"/>
      <c r="G26" s="2" t="s">
        <v>13</v>
      </c>
      <c r="H26" s="2"/>
      <c r="I26" s="2">
        <v>0</v>
      </c>
      <c r="J26" s="2">
        <v>0</v>
      </c>
      <c r="K26" s="2"/>
    </row>
    <row r="27" spans="1:11">
      <c r="A27" s="43"/>
      <c r="B27" s="28"/>
      <c r="C27" s="33"/>
      <c r="D27" s="14"/>
      <c r="E27" s="14"/>
      <c r="F27" s="14"/>
      <c r="G27" s="2" t="s">
        <v>14</v>
      </c>
      <c r="H27" s="2"/>
      <c r="I27" s="2"/>
      <c r="J27" s="2"/>
      <c r="K27" s="2"/>
    </row>
    <row r="28" spans="1:11">
      <c r="A28" s="43"/>
      <c r="B28" s="28"/>
      <c r="C28" s="33"/>
      <c r="D28" s="14" t="s">
        <v>85</v>
      </c>
      <c r="E28" s="14">
        <v>100</v>
      </c>
      <c r="F28" s="20">
        <f>I28/H28*100</f>
        <v>54.348172765952022</v>
      </c>
      <c r="G28" s="2" t="s">
        <v>15</v>
      </c>
      <c r="H28" s="2">
        <v>47030.1</v>
      </c>
      <c r="I28" s="2">
        <v>25560</v>
      </c>
      <c r="J28" s="2">
        <v>25560</v>
      </c>
      <c r="K28" s="2"/>
    </row>
    <row r="29" spans="1:11" ht="33" customHeight="1">
      <c r="A29" s="43"/>
      <c r="B29" s="28"/>
      <c r="C29" s="33"/>
      <c r="D29" s="14"/>
      <c r="E29" s="14"/>
      <c r="F29" s="14"/>
      <c r="G29" s="4" t="s">
        <v>16</v>
      </c>
      <c r="H29" s="2"/>
      <c r="I29" s="2"/>
      <c r="J29" s="2" t="s">
        <v>62</v>
      </c>
      <c r="K29" s="2"/>
    </row>
    <row r="30" spans="1:11" ht="18" customHeight="1">
      <c r="A30" s="43" t="s">
        <v>21</v>
      </c>
      <c r="B30" s="28" t="s">
        <v>65</v>
      </c>
      <c r="C30" s="33" t="s">
        <v>76</v>
      </c>
      <c r="D30" s="14"/>
      <c r="E30" s="14"/>
      <c r="F30" s="14"/>
      <c r="G30" s="25" t="s">
        <v>12</v>
      </c>
      <c r="H30" s="25">
        <f>H31+H32+H33</f>
        <v>20</v>
      </c>
      <c r="I30" s="25">
        <f t="shared" ref="I30:J30" si="1">I31+I32+I33</f>
        <v>20</v>
      </c>
      <c r="J30" s="25">
        <f t="shared" si="1"/>
        <v>20</v>
      </c>
      <c r="K30" s="2"/>
    </row>
    <row r="31" spans="1:11">
      <c r="A31" s="43"/>
      <c r="B31" s="28"/>
      <c r="C31" s="33"/>
      <c r="D31" s="14"/>
      <c r="E31" s="14"/>
      <c r="F31" s="14"/>
      <c r="G31" s="2" t="s">
        <v>13</v>
      </c>
      <c r="H31" s="2"/>
      <c r="I31" s="2"/>
      <c r="J31" s="2"/>
      <c r="K31" s="2"/>
    </row>
    <row r="32" spans="1:11">
      <c r="A32" s="43"/>
      <c r="B32" s="28"/>
      <c r="C32" s="33"/>
      <c r="D32" s="14" t="s">
        <v>85</v>
      </c>
      <c r="E32" s="14">
        <v>100</v>
      </c>
      <c r="F32" s="21">
        <f>I32/H32*E32</f>
        <v>100</v>
      </c>
      <c r="G32" s="2" t="s">
        <v>14</v>
      </c>
      <c r="H32" s="2">
        <v>20</v>
      </c>
      <c r="I32" s="2">
        <v>20</v>
      </c>
      <c r="J32" s="2">
        <v>20</v>
      </c>
      <c r="K32" s="2"/>
    </row>
    <row r="33" spans="1:11">
      <c r="A33" s="43"/>
      <c r="B33" s="28"/>
      <c r="C33" s="33"/>
      <c r="D33" s="14"/>
      <c r="E33" s="14"/>
      <c r="F33" s="14"/>
      <c r="G33" s="2" t="s">
        <v>15</v>
      </c>
      <c r="H33" s="2"/>
      <c r="I33" s="2"/>
      <c r="J33" s="2"/>
      <c r="K33" s="2"/>
    </row>
    <row r="34" spans="1:11" ht="32.450000000000003" customHeight="1">
      <c r="A34" s="43"/>
      <c r="B34" s="28"/>
      <c r="C34" s="33"/>
      <c r="D34" s="14"/>
      <c r="E34" s="14"/>
      <c r="F34" s="14"/>
      <c r="G34" s="4" t="s">
        <v>16</v>
      </c>
      <c r="H34" s="2"/>
      <c r="I34" s="2"/>
      <c r="J34" s="2"/>
      <c r="K34" s="2"/>
    </row>
    <row r="35" spans="1:11" ht="18" customHeight="1">
      <c r="A35" s="43" t="s">
        <v>22</v>
      </c>
      <c r="B35" s="28" t="s">
        <v>66</v>
      </c>
      <c r="C35" s="33" t="s">
        <v>76</v>
      </c>
      <c r="D35" s="14"/>
      <c r="E35" s="14"/>
      <c r="F35" s="14"/>
      <c r="G35" s="25" t="s">
        <v>12</v>
      </c>
      <c r="H35" s="25">
        <f>H37+H38</f>
        <v>3685.2</v>
      </c>
      <c r="I35" s="25">
        <f>I37+I38</f>
        <v>1847.6</v>
      </c>
      <c r="J35" s="25">
        <f t="shared" ref="J35" si="2">J37+J38</f>
        <v>1847.6</v>
      </c>
      <c r="K35" s="2"/>
    </row>
    <row r="36" spans="1:11">
      <c r="A36" s="43"/>
      <c r="B36" s="28"/>
      <c r="C36" s="33"/>
      <c r="D36" s="14"/>
      <c r="E36" s="14"/>
      <c r="F36" s="14"/>
      <c r="G36" s="2" t="s">
        <v>13</v>
      </c>
      <c r="H36" s="2"/>
      <c r="I36" s="2"/>
      <c r="J36" s="2"/>
      <c r="K36" s="2"/>
    </row>
    <row r="37" spans="1:11">
      <c r="A37" s="43"/>
      <c r="B37" s="28"/>
      <c r="C37" s="33"/>
      <c r="D37" s="14" t="s">
        <v>85</v>
      </c>
      <c r="E37" s="14">
        <v>100</v>
      </c>
      <c r="F37" s="22">
        <f>I37/H37*E37</f>
        <v>50.135677846521219</v>
      </c>
      <c r="G37" s="2" t="s">
        <v>14</v>
      </c>
      <c r="H37" s="2">
        <v>3685.2</v>
      </c>
      <c r="I37" s="2">
        <v>1847.6</v>
      </c>
      <c r="J37" s="2">
        <v>1847.6</v>
      </c>
      <c r="K37" s="2"/>
    </row>
    <row r="38" spans="1:11">
      <c r="A38" s="43"/>
      <c r="B38" s="28"/>
      <c r="C38" s="33"/>
      <c r="D38" s="14"/>
      <c r="E38" s="14"/>
      <c r="F38" s="14"/>
      <c r="G38" s="2" t="s">
        <v>15</v>
      </c>
      <c r="H38" s="2"/>
      <c r="I38" s="2"/>
      <c r="J38" s="2"/>
      <c r="K38" s="2"/>
    </row>
    <row r="39" spans="1:11" ht="26.45" customHeight="1">
      <c r="A39" s="43"/>
      <c r="B39" s="28"/>
      <c r="C39" s="33"/>
      <c r="D39" s="14"/>
      <c r="E39" s="14"/>
      <c r="F39" s="14"/>
      <c r="G39" s="4" t="s">
        <v>16</v>
      </c>
      <c r="H39" s="2"/>
      <c r="I39" s="2"/>
      <c r="J39" s="2"/>
      <c r="K39" s="2"/>
    </row>
    <row r="40" spans="1:11" ht="18" customHeight="1">
      <c r="A40" s="43" t="s">
        <v>23</v>
      </c>
      <c r="B40" s="28" t="s">
        <v>88</v>
      </c>
      <c r="C40" s="33" t="s">
        <v>76</v>
      </c>
      <c r="D40" s="14"/>
      <c r="E40" s="14"/>
      <c r="F40" s="14"/>
      <c r="G40" s="25" t="s">
        <v>12</v>
      </c>
      <c r="H40" s="25">
        <f>H41+H42+H43</f>
        <v>98.9</v>
      </c>
      <c r="I40" s="25">
        <f t="shared" ref="I40:J40" si="3">I41+I42+I43</f>
        <v>60</v>
      </c>
      <c r="J40" s="25">
        <f t="shared" si="3"/>
        <v>60</v>
      </c>
      <c r="K40" s="2"/>
    </row>
    <row r="41" spans="1:11">
      <c r="A41" s="43"/>
      <c r="B41" s="28"/>
      <c r="C41" s="33"/>
      <c r="D41" s="14"/>
      <c r="E41" s="14"/>
      <c r="F41" s="14"/>
      <c r="G41" s="2" t="s">
        <v>13</v>
      </c>
      <c r="H41" s="2"/>
      <c r="I41" s="2"/>
      <c r="J41" s="2"/>
      <c r="K41" s="2"/>
    </row>
    <row r="42" spans="1:11">
      <c r="A42" s="43"/>
      <c r="B42" s="28"/>
      <c r="C42" s="33"/>
      <c r="D42" s="14"/>
      <c r="E42" s="14"/>
      <c r="F42" s="14"/>
      <c r="G42" s="2" t="s">
        <v>14</v>
      </c>
      <c r="H42" s="2"/>
      <c r="I42" s="2">
        <v>0</v>
      </c>
      <c r="J42" s="2">
        <v>0</v>
      </c>
      <c r="K42" s="2"/>
    </row>
    <row r="43" spans="1:11">
      <c r="A43" s="43"/>
      <c r="B43" s="28"/>
      <c r="C43" s="33"/>
      <c r="D43" s="14" t="s">
        <v>85</v>
      </c>
      <c r="E43" s="14">
        <v>100</v>
      </c>
      <c r="F43" s="21">
        <f>I43/H43*E43</f>
        <v>60.667340748230536</v>
      </c>
      <c r="G43" s="2" t="s">
        <v>15</v>
      </c>
      <c r="H43" s="2">
        <v>98.9</v>
      </c>
      <c r="I43" s="2">
        <v>60</v>
      </c>
      <c r="J43" s="2">
        <v>60</v>
      </c>
      <c r="K43" s="2"/>
    </row>
    <row r="44" spans="1:11" ht="28.15" customHeight="1">
      <c r="A44" s="43"/>
      <c r="B44" s="28"/>
      <c r="C44" s="33"/>
      <c r="D44" s="14"/>
      <c r="E44" s="14"/>
      <c r="F44" s="14"/>
      <c r="G44" s="4" t="s">
        <v>16</v>
      </c>
      <c r="H44" s="2"/>
      <c r="I44" s="2"/>
      <c r="J44" s="2"/>
      <c r="K44" s="2"/>
    </row>
    <row r="45" spans="1:11" ht="18" customHeight="1">
      <c r="A45" s="43" t="s">
        <v>24</v>
      </c>
      <c r="B45" s="28" t="s">
        <v>89</v>
      </c>
      <c r="C45" s="33" t="s">
        <v>77</v>
      </c>
      <c r="D45" s="14"/>
      <c r="E45" s="14"/>
      <c r="F45" s="14"/>
      <c r="G45" s="25" t="s">
        <v>12</v>
      </c>
      <c r="H45" s="25">
        <f>H47+H48</f>
        <v>1000</v>
      </c>
      <c r="I45" s="25">
        <f>I47+I48</f>
        <v>383.8</v>
      </c>
      <c r="J45" s="25">
        <f>J47+J48</f>
        <v>383.8</v>
      </c>
      <c r="K45" s="2"/>
    </row>
    <row r="46" spans="1:11">
      <c r="A46" s="43"/>
      <c r="B46" s="28"/>
      <c r="C46" s="33"/>
      <c r="D46" s="14"/>
      <c r="E46" s="14"/>
      <c r="F46" s="14"/>
      <c r="G46" s="2" t="s">
        <v>13</v>
      </c>
      <c r="H46" s="2"/>
      <c r="I46" s="2"/>
      <c r="J46" s="2"/>
      <c r="K46" s="2"/>
    </row>
    <row r="47" spans="1:11">
      <c r="A47" s="43"/>
      <c r="B47" s="28"/>
      <c r="C47" s="33"/>
      <c r="D47" s="14"/>
      <c r="E47" s="14"/>
      <c r="F47" s="14"/>
      <c r="G47" s="2" t="s">
        <v>14</v>
      </c>
      <c r="H47" s="2"/>
      <c r="I47" s="2"/>
      <c r="J47" s="2"/>
      <c r="K47" s="2"/>
    </row>
    <row r="48" spans="1:11">
      <c r="A48" s="43"/>
      <c r="B48" s="28"/>
      <c r="C48" s="33"/>
      <c r="D48" s="14" t="s">
        <v>85</v>
      </c>
      <c r="E48" s="14">
        <v>100</v>
      </c>
      <c r="F48" s="21">
        <f>I48/H48*E48</f>
        <v>38.380000000000003</v>
      </c>
      <c r="G48" s="2" t="s">
        <v>15</v>
      </c>
      <c r="H48" s="2">
        <v>1000</v>
      </c>
      <c r="I48" s="2">
        <v>383.8</v>
      </c>
      <c r="J48" s="2">
        <v>383.8</v>
      </c>
      <c r="K48" s="2"/>
    </row>
    <row r="49" spans="1:11" ht="51" customHeight="1">
      <c r="A49" s="43"/>
      <c r="B49" s="28"/>
      <c r="C49" s="33"/>
      <c r="D49" s="14"/>
      <c r="E49" s="14"/>
      <c r="F49" s="14"/>
      <c r="G49" s="4" t="s">
        <v>16</v>
      </c>
      <c r="H49" s="2"/>
      <c r="I49" s="2"/>
      <c r="J49" s="2"/>
      <c r="K49" s="2"/>
    </row>
    <row r="50" spans="1:11" ht="18" customHeight="1">
      <c r="A50" s="43" t="s">
        <v>25</v>
      </c>
      <c r="B50" s="28" t="s">
        <v>90</v>
      </c>
      <c r="C50" s="33" t="s">
        <v>76</v>
      </c>
      <c r="D50" s="14"/>
      <c r="E50" s="14"/>
      <c r="F50" s="14"/>
      <c r="G50" s="25" t="s">
        <v>12</v>
      </c>
      <c r="H50" s="25">
        <f>H52+H53</f>
        <v>1579.4</v>
      </c>
      <c r="I50" s="25">
        <f t="shared" ref="I50:J50" si="4">I52+I53</f>
        <v>838.4</v>
      </c>
      <c r="J50" s="25">
        <f t="shared" si="4"/>
        <v>838.4</v>
      </c>
      <c r="K50" s="2"/>
    </row>
    <row r="51" spans="1:11">
      <c r="A51" s="43"/>
      <c r="B51" s="28"/>
      <c r="C51" s="33"/>
      <c r="D51" s="14"/>
      <c r="E51" s="14"/>
      <c r="F51" s="14"/>
      <c r="G51" s="2" t="s">
        <v>13</v>
      </c>
      <c r="H51" s="2"/>
      <c r="I51" s="2"/>
      <c r="J51" s="2"/>
      <c r="K51" s="2"/>
    </row>
    <row r="52" spans="1:11">
      <c r="A52" s="43"/>
      <c r="B52" s="28"/>
      <c r="C52" s="33"/>
      <c r="D52" s="14"/>
      <c r="E52" s="14"/>
      <c r="F52" s="14"/>
      <c r="G52" s="2" t="s">
        <v>14</v>
      </c>
      <c r="H52" s="2"/>
      <c r="I52" s="2"/>
      <c r="J52" s="2"/>
      <c r="K52" s="2"/>
    </row>
    <row r="53" spans="1:11">
      <c r="A53" s="43"/>
      <c r="B53" s="28"/>
      <c r="C53" s="33"/>
      <c r="D53" s="14" t="s">
        <v>85</v>
      </c>
      <c r="E53" s="14">
        <v>100</v>
      </c>
      <c r="F53" s="21">
        <f>I53/H53*E53</f>
        <v>53.083449411168793</v>
      </c>
      <c r="G53" s="2" t="s">
        <v>15</v>
      </c>
      <c r="H53" s="2">
        <v>1579.4</v>
      </c>
      <c r="I53" s="2">
        <v>838.4</v>
      </c>
      <c r="J53" s="2">
        <v>838.4</v>
      </c>
      <c r="K53" s="2"/>
    </row>
    <row r="54" spans="1:11" ht="36" customHeight="1">
      <c r="A54" s="43"/>
      <c r="B54" s="28"/>
      <c r="C54" s="33"/>
      <c r="D54" s="14"/>
      <c r="E54" s="14"/>
      <c r="F54" s="14"/>
      <c r="G54" s="4" t="s">
        <v>16</v>
      </c>
      <c r="H54" s="2"/>
      <c r="I54" s="2"/>
      <c r="J54" s="2"/>
      <c r="K54" s="2"/>
    </row>
    <row r="55" spans="1:11" ht="18" customHeight="1">
      <c r="A55" s="43" t="s">
        <v>26</v>
      </c>
      <c r="B55" s="28" t="s">
        <v>91</v>
      </c>
      <c r="C55" s="33" t="s">
        <v>76</v>
      </c>
      <c r="D55" s="14"/>
      <c r="E55" s="14"/>
      <c r="F55" s="14"/>
      <c r="G55" s="25" t="s">
        <v>12</v>
      </c>
      <c r="H55" s="25">
        <f>H57</f>
        <v>83725.899999999994</v>
      </c>
      <c r="I55" s="25">
        <f t="shared" ref="I55:J55" si="5">I57</f>
        <v>36835.300000000003</v>
      </c>
      <c r="J55" s="25">
        <f t="shared" si="5"/>
        <v>36835.300000000003</v>
      </c>
      <c r="K55" s="2"/>
    </row>
    <row r="56" spans="1:11">
      <c r="A56" s="43"/>
      <c r="B56" s="28"/>
      <c r="C56" s="33"/>
      <c r="D56" s="14"/>
      <c r="E56" s="14"/>
      <c r="F56" s="14"/>
      <c r="G56" s="2" t="s">
        <v>13</v>
      </c>
      <c r="H56" s="2"/>
      <c r="I56" s="2"/>
      <c r="J56" s="2"/>
      <c r="K56" s="2"/>
    </row>
    <row r="57" spans="1:11">
      <c r="A57" s="43"/>
      <c r="B57" s="28"/>
      <c r="C57" s="33"/>
      <c r="D57" s="14" t="s">
        <v>85</v>
      </c>
      <c r="E57" s="14">
        <v>100</v>
      </c>
      <c r="F57" s="21">
        <f>I57/H57*E57</f>
        <v>43.995107845959261</v>
      </c>
      <c r="G57" s="2" t="s">
        <v>14</v>
      </c>
      <c r="H57" s="2">
        <v>83725.899999999994</v>
      </c>
      <c r="I57" s="2">
        <v>36835.300000000003</v>
      </c>
      <c r="J57" s="2">
        <v>36835.300000000003</v>
      </c>
      <c r="K57" s="2"/>
    </row>
    <row r="58" spans="1:11">
      <c r="A58" s="43"/>
      <c r="B58" s="28"/>
      <c r="C58" s="33"/>
      <c r="D58" s="14"/>
      <c r="E58" s="14"/>
      <c r="F58" s="14"/>
      <c r="G58" s="2" t="s">
        <v>15</v>
      </c>
      <c r="H58" s="2"/>
      <c r="I58" s="2">
        <v>0</v>
      </c>
      <c r="J58" s="2">
        <v>0</v>
      </c>
      <c r="K58" s="2"/>
    </row>
    <row r="59" spans="1:11" ht="32.450000000000003" customHeight="1">
      <c r="A59" s="43"/>
      <c r="B59" s="28"/>
      <c r="C59" s="33"/>
      <c r="D59" s="14"/>
      <c r="E59" s="14"/>
      <c r="F59" s="14"/>
      <c r="G59" s="4" t="s">
        <v>16</v>
      </c>
      <c r="H59" s="2"/>
      <c r="I59" s="2"/>
      <c r="J59" s="2"/>
      <c r="K59" s="2"/>
    </row>
    <row r="60" spans="1:11" ht="18" customHeight="1">
      <c r="A60" s="43" t="s">
        <v>28</v>
      </c>
      <c r="B60" s="28" t="s">
        <v>65</v>
      </c>
      <c r="C60" s="33" t="s">
        <v>76</v>
      </c>
      <c r="D60" s="14"/>
      <c r="E60" s="14"/>
      <c r="F60" s="14"/>
      <c r="G60" s="25" t="s">
        <v>12</v>
      </c>
      <c r="H60" s="25">
        <f>H62+H63</f>
        <v>132.5</v>
      </c>
      <c r="I60" s="25">
        <f t="shared" ref="I60:J60" si="6">I62+I63</f>
        <v>112.9</v>
      </c>
      <c r="J60" s="25">
        <f t="shared" si="6"/>
        <v>112.9</v>
      </c>
      <c r="K60" s="2"/>
    </row>
    <row r="61" spans="1:11">
      <c r="A61" s="43"/>
      <c r="B61" s="28"/>
      <c r="C61" s="33"/>
      <c r="D61" s="14"/>
      <c r="E61" s="14"/>
      <c r="F61" s="14"/>
      <c r="G61" s="2" t="s">
        <v>13</v>
      </c>
      <c r="H61" s="2"/>
      <c r="I61" s="2"/>
      <c r="J61" s="2"/>
      <c r="K61" s="2"/>
    </row>
    <row r="62" spans="1:11">
      <c r="A62" s="43"/>
      <c r="B62" s="28"/>
      <c r="C62" s="33"/>
      <c r="D62" s="14"/>
      <c r="E62" s="14"/>
      <c r="F62" s="14"/>
      <c r="G62" s="2" t="s">
        <v>14</v>
      </c>
      <c r="H62" s="2"/>
      <c r="I62" s="2"/>
      <c r="J62" s="2"/>
      <c r="K62" s="2"/>
    </row>
    <row r="63" spans="1:11">
      <c r="A63" s="43"/>
      <c r="B63" s="28"/>
      <c r="C63" s="33"/>
      <c r="D63" s="14" t="s">
        <v>85</v>
      </c>
      <c r="E63" s="14">
        <v>100</v>
      </c>
      <c r="F63" s="21">
        <f>I63/H63*E63</f>
        <v>85.20754716981132</v>
      </c>
      <c r="G63" s="2" t="s">
        <v>15</v>
      </c>
      <c r="H63" s="2">
        <v>132.5</v>
      </c>
      <c r="I63" s="2">
        <v>112.9</v>
      </c>
      <c r="J63" s="2">
        <v>112.9</v>
      </c>
      <c r="K63" s="2"/>
    </row>
    <row r="64" spans="1:11" ht="32.450000000000003" customHeight="1">
      <c r="A64" s="43"/>
      <c r="B64" s="28"/>
      <c r="C64" s="33"/>
      <c r="D64" s="14"/>
      <c r="E64" s="14"/>
      <c r="F64" s="14"/>
      <c r="G64" s="4" t="s">
        <v>16</v>
      </c>
      <c r="H64" s="2"/>
      <c r="I64" s="2"/>
      <c r="J64" s="2"/>
      <c r="K64" s="2"/>
    </row>
    <row r="65" spans="1:11" ht="18" customHeight="1">
      <c r="A65" s="27" t="s">
        <v>27</v>
      </c>
      <c r="B65" s="28" t="s">
        <v>92</v>
      </c>
      <c r="C65" s="33" t="s">
        <v>76</v>
      </c>
      <c r="D65" s="14"/>
      <c r="E65" s="14"/>
      <c r="F65" s="14"/>
      <c r="G65" s="25" t="s">
        <v>12</v>
      </c>
      <c r="H65" s="25">
        <f>H67+H68</f>
        <v>866.6</v>
      </c>
      <c r="I65" s="25">
        <f t="shared" ref="I65:J65" si="7">I67+I68</f>
        <v>626.5</v>
      </c>
      <c r="J65" s="25">
        <f t="shared" si="7"/>
        <v>626.5</v>
      </c>
      <c r="K65" s="2"/>
    </row>
    <row r="66" spans="1:11">
      <c r="A66" s="27"/>
      <c r="B66" s="28"/>
      <c r="C66" s="33"/>
      <c r="D66" s="14"/>
      <c r="E66" s="14"/>
      <c r="F66" s="14"/>
      <c r="G66" s="2" t="s">
        <v>13</v>
      </c>
      <c r="H66" s="2"/>
      <c r="I66" s="2"/>
      <c r="J66" s="2"/>
      <c r="K66" s="2"/>
    </row>
    <row r="67" spans="1:11">
      <c r="A67" s="27"/>
      <c r="B67" s="28"/>
      <c r="C67" s="33"/>
      <c r="D67" s="14" t="s">
        <v>85</v>
      </c>
      <c r="E67" s="14">
        <v>100</v>
      </c>
      <c r="F67" s="22">
        <f>I67/H67*E67</f>
        <v>72.294022617124384</v>
      </c>
      <c r="G67" s="2" t="s">
        <v>14</v>
      </c>
      <c r="H67" s="2">
        <v>866.6</v>
      </c>
      <c r="I67" s="2">
        <v>626.5</v>
      </c>
      <c r="J67" s="2">
        <v>626.5</v>
      </c>
      <c r="K67" s="2"/>
    </row>
    <row r="68" spans="1:11">
      <c r="A68" s="27"/>
      <c r="B68" s="28"/>
      <c r="C68" s="33"/>
      <c r="D68" s="14"/>
      <c r="E68" s="14"/>
      <c r="F68" s="22"/>
      <c r="G68" s="2" t="s">
        <v>15</v>
      </c>
      <c r="H68" s="2"/>
      <c r="I68" s="2"/>
      <c r="J68" s="2"/>
      <c r="K68" s="2"/>
    </row>
    <row r="69" spans="1:11" ht="32.450000000000003" customHeight="1">
      <c r="A69" s="27"/>
      <c r="B69" s="28"/>
      <c r="C69" s="33"/>
      <c r="D69" s="14"/>
      <c r="E69" s="14"/>
      <c r="F69" s="14"/>
      <c r="G69" s="4" t="s">
        <v>16</v>
      </c>
      <c r="H69" s="2"/>
      <c r="I69" s="2"/>
      <c r="J69" s="2"/>
      <c r="K69" s="2"/>
    </row>
    <row r="70" spans="1:11" ht="18" customHeight="1">
      <c r="A70" s="27" t="s">
        <v>29</v>
      </c>
      <c r="B70" s="28" t="s">
        <v>88</v>
      </c>
      <c r="C70" s="33" t="s">
        <v>76</v>
      </c>
      <c r="D70" s="14"/>
      <c r="E70" s="14"/>
      <c r="F70" s="14"/>
      <c r="G70" s="25" t="s">
        <v>12</v>
      </c>
      <c r="H70" s="25">
        <f>H72+H73</f>
        <v>1833</v>
      </c>
      <c r="I70" s="25">
        <f t="shared" ref="I70:J70" si="8">I72+I73</f>
        <v>173</v>
      </c>
      <c r="J70" s="25">
        <f t="shared" si="8"/>
        <v>173</v>
      </c>
      <c r="K70" s="2"/>
    </row>
    <row r="71" spans="1:11">
      <c r="A71" s="27"/>
      <c r="B71" s="28"/>
      <c r="C71" s="33"/>
      <c r="D71" s="14"/>
      <c r="E71" s="14"/>
      <c r="F71" s="14"/>
      <c r="G71" s="2" t="s">
        <v>13</v>
      </c>
      <c r="H71" s="2"/>
      <c r="I71" s="2"/>
      <c r="J71" s="2"/>
      <c r="K71" s="2"/>
    </row>
    <row r="72" spans="1:11">
      <c r="A72" s="27"/>
      <c r="B72" s="28"/>
      <c r="C72" s="33"/>
      <c r="D72" s="14"/>
      <c r="E72" s="14"/>
      <c r="F72" s="14"/>
      <c r="G72" s="2" t="s">
        <v>14</v>
      </c>
      <c r="H72" s="2"/>
      <c r="I72" s="2"/>
      <c r="J72" s="2"/>
      <c r="K72" s="2"/>
    </row>
    <row r="73" spans="1:11">
      <c r="A73" s="27"/>
      <c r="B73" s="28"/>
      <c r="C73" s="33"/>
      <c r="D73" s="14" t="s">
        <v>85</v>
      </c>
      <c r="E73" s="14">
        <v>100</v>
      </c>
      <c r="F73" s="21">
        <f>I73/H73*E73</f>
        <v>9.4380796508456086</v>
      </c>
      <c r="G73" s="2" t="s">
        <v>15</v>
      </c>
      <c r="H73" s="2">
        <v>1833</v>
      </c>
      <c r="I73" s="2">
        <v>173</v>
      </c>
      <c r="J73" s="2">
        <v>173</v>
      </c>
      <c r="K73" s="2"/>
    </row>
    <row r="74" spans="1:11" ht="39" customHeight="1">
      <c r="A74" s="27"/>
      <c r="B74" s="28"/>
      <c r="C74" s="33"/>
      <c r="D74" s="14"/>
      <c r="E74" s="14"/>
      <c r="F74" s="14"/>
      <c r="G74" s="4" t="s">
        <v>16</v>
      </c>
      <c r="H74" s="2"/>
      <c r="I74" s="2"/>
      <c r="J74" s="2"/>
      <c r="K74" s="2"/>
    </row>
    <row r="75" spans="1:11" ht="18" customHeight="1">
      <c r="A75" s="27" t="s">
        <v>30</v>
      </c>
      <c r="B75" s="28" t="s">
        <v>93</v>
      </c>
      <c r="C75" s="33" t="s">
        <v>76</v>
      </c>
      <c r="D75" s="14"/>
      <c r="E75" s="14"/>
      <c r="F75" s="14"/>
      <c r="G75" s="25" t="s">
        <v>12</v>
      </c>
      <c r="H75" s="25">
        <f>H77+H78+H76</f>
        <v>10655.9</v>
      </c>
      <c r="I75" s="25">
        <f>I77+I78+I76</f>
        <v>6169.9</v>
      </c>
      <c r="J75" s="25">
        <f>J77+J78+J76</f>
        <v>6169.9</v>
      </c>
      <c r="K75" s="2"/>
    </row>
    <row r="76" spans="1:11">
      <c r="A76" s="27"/>
      <c r="B76" s="28"/>
      <c r="C76" s="33"/>
      <c r="D76" s="14"/>
      <c r="E76" s="14"/>
      <c r="F76" s="22"/>
      <c r="G76" s="2" t="s">
        <v>13</v>
      </c>
      <c r="H76" s="2"/>
      <c r="I76" s="2"/>
      <c r="J76" s="2"/>
      <c r="K76" s="2"/>
    </row>
    <row r="77" spans="1:11">
      <c r="A77" s="27"/>
      <c r="B77" s="28"/>
      <c r="C77" s="33"/>
      <c r="D77" s="14"/>
      <c r="E77" s="14"/>
      <c r="F77" s="22"/>
      <c r="G77" s="2" t="s">
        <v>14</v>
      </c>
      <c r="H77" s="2"/>
      <c r="I77" s="2"/>
      <c r="J77" s="2"/>
      <c r="K77" s="2"/>
    </row>
    <row r="78" spans="1:11">
      <c r="A78" s="27"/>
      <c r="B78" s="28"/>
      <c r="C78" s="33"/>
      <c r="D78" s="14" t="s">
        <v>85</v>
      </c>
      <c r="E78" s="14">
        <v>100</v>
      </c>
      <c r="F78" s="22">
        <f>I78/H78*E78</f>
        <v>57.901256580861308</v>
      </c>
      <c r="G78" s="2" t="s">
        <v>15</v>
      </c>
      <c r="H78" s="2">
        <v>10655.9</v>
      </c>
      <c r="I78" s="2">
        <v>6169.9</v>
      </c>
      <c r="J78" s="2">
        <v>6169.9</v>
      </c>
      <c r="K78" s="2"/>
    </row>
    <row r="79" spans="1:11" ht="33.6" customHeight="1">
      <c r="A79" s="27"/>
      <c r="B79" s="28"/>
      <c r="C79" s="33"/>
      <c r="D79" s="14"/>
      <c r="E79" s="14"/>
      <c r="F79" s="14"/>
      <c r="G79" s="4" t="s">
        <v>16</v>
      </c>
      <c r="H79" s="2"/>
      <c r="I79" s="2"/>
      <c r="J79" s="2"/>
      <c r="K79" s="2"/>
    </row>
    <row r="80" spans="1:11" ht="18" customHeight="1">
      <c r="A80" s="27" t="s">
        <v>31</v>
      </c>
      <c r="B80" s="28" t="s">
        <v>94</v>
      </c>
      <c r="C80" s="33" t="s">
        <v>76</v>
      </c>
      <c r="D80" s="14"/>
      <c r="E80" s="14"/>
      <c r="F80" s="14"/>
      <c r="G80" s="25" t="s">
        <v>12</v>
      </c>
      <c r="H80" s="25">
        <f>H82+H81+H83</f>
        <v>663.4</v>
      </c>
      <c r="I80" s="25">
        <f t="shared" ref="I80:J80" si="9">I82+I81+I83</f>
        <v>535.29999999999995</v>
      </c>
      <c r="J80" s="25">
        <f t="shared" si="9"/>
        <v>535.29999999999995</v>
      </c>
      <c r="K80" s="2"/>
    </row>
    <row r="81" spans="1:11">
      <c r="A81" s="27"/>
      <c r="B81" s="28"/>
      <c r="C81" s="33"/>
      <c r="D81" s="14"/>
      <c r="E81" s="14"/>
      <c r="F81" s="14"/>
      <c r="G81" s="2" t="s">
        <v>13</v>
      </c>
      <c r="H81" s="2"/>
      <c r="I81" s="2"/>
      <c r="J81" s="2"/>
      <c r="K81" s="2"/>
    </row>
    <row r="82" spans="1:11">
      <c r="A82" s="27"/>
      <c r="B82" s="28"/>
      <c r="C82" s="33"/>
      <c r="D82" s="14"/>
      <c r="E82" s="14"/>
      <c r="F82" s="14"/>
      <c r="G82" s="2" t="s">
        <v>14</v>
      </c>
      <c r="H82" s="2"/>
      <c r="I82" s="2"/>
      <c r="J82" s="2"/>
      <c r="K82" s="2"/>
    </row>
    <row r="83" spans="1:11">
      <c r="A83" s="27"/>
      <c r="B83" s="28"/>
      <c r="C83" s="33"/>
      <c r="D83" s="14" t="s">
        <v>85</v>
      </c>
      <c r="E83" s="14">
        <v>100</v>
      </c>
      <c r="F83" s="22">
        <f>I83/H83*E83</f>
        <v>80.690382876092855</v>
      </c>
      <c r="G83" s="2" t="s">
        <v>15</v>
      </c>
      <c r="H83" s="2">
        <v>663.4</v>
      </c>
      <c r="I83" s="2">
        <v>535.29999999999995</v>
      </c>
      <c r="J83" s="2">
        <v>535.29999999999995</v>
      </c>
      <c r="K83" s="2"/>
    </row>
    <row r="84" spans="1:11" ht="34.9" customHeight="1">
      <c r="A84" s="27"/>
      <c r="B84" s="28"/>
      <c r="C84" s="33"/>
      <c r="D84" s="14"/>
      <c r="E84" s="14"/>
      <c r="F84" s="14"/>
      <c r="G84" s="4" t="s">
        <v>16</v>
      </c>
      <c r="H84" s="2"/>
      <c r="I84" s="2"/>
      <c r="J84" s="2"/>
      <c r="K84" s="2"/>
    </row>
    <row r="85" spans="1:11" ht="18" customHeight="1">
      <c r="A85" s="27" t="s">
        <v>32</v>
      </c>
      <c r="B85" s="28" t="s">
        <v>95</v>
      </c>
      <c r="C85" s="33" t="s">
        <v>76</v>
      </c>
      <c r="D85" s="14"/>
      <c r="E85" s="14"/>
      <c r="F85" s="14"/>
      <c r="G85" s="25" t="s">
        <v>12</v>
      </c>
      <c r="H85" s="25">
        <f>H87+H88+H86</f>
        <v>28036.3</v>
      </c>
      <c r="I85" s="25">
        <f t="shared" ref="I85:J85" si="10">I87+I88+I86</f>
        <v>12279.1</v>
      </c>
      <c r="J85" s="25">
        <f t="shared" si="10"/>
        <v>12279.1</v>
      </c>
      <c r="K85" s="2"/>
    </row>
    <row r="86" spans="1:11">
      <c r="A86" s="27"/>
      <c r="B86" s="28"/>
      <c r="C86" s="33"/>
      <c r="D86" s="14" t="s">
        <v>85</v>
      </c>
      <c r="E86" s="14">
        <v>100</v>
      </c>
      <c r="F86" s="22">
        <f>I86/H86*E86</f>
        <v>43.79846163389368</v>
      </c>
      <c r="G86" s="2" t="s">
        <v>13</v>
      </c>
      <c r="H86" s="2">
        <v>25793.599999999999</v>
      </c>
      <c r="I86" s="2">
        <v>11297.2</v>
      </c>
      <c r="J86" s="2">
        <v>11297.2</v>
      </c>
      <c r="K86" s="2"/>
    </row>
    <row r="87" spans="1:11">
      <c r="A87" s="27"/>
      <c r="B87" s="28"/>
      <c r="C87" s="33"/>
      <c r="D87" s="14" t="s">
        <v>85</v>
      </c>
      <c r="E87" s="14">
        <v>100</v>
      </c>
      <c r="F87" s="22">
        <f>I87/H87*E87</f>
        <v>43.781212841854931</v>
      </c>
      <c r="G87" s="2" t="s">
        <v>14</v>
      </c>
      <c r="H87" s="2">
        <v>841</v>
      </c>
      <c r="I87" s="2">
        <v>368.2</v>
      </c>
      <c r="J87" s="2">
        <v>368.2</v>
      </c>
      <c r="K87" s="2"/>
    </row>
    <row r="88" spans="1:11">
      <c r="A88" s="27"/>
      <c r="B88" s="28"/>
      <c r="C88" s="33"/>
      <c r="D88" s="14" t="s">
        <v>85</v>
      </c>
      <c r="E88" s="14">
        <v>100</v>
      </c>
      <c r="F88" s="22">
        <f>I88/H88*E88</f>
        <v>43.782549761004496</v>
      </c>
      <c r="G88" s="2" t="s">
        <v>15</v>
      </c>
      <c r="H88" s="2">
        <v>1401.7</v>
      </c>
      <c r="I88" s="2">
        <v>613.70000000000005</v>
      </c>
      <c r="J88" s="2">
        <v>613.70000000000005</v>
      </c>
      <c r="K88" s="2"/>
    </row>
    <row r="89" spans="1:11" ht="32.450000000000003" customHeight="1">
      <c r="A89" s="27"/>
      <c r="B89" s="28"/>
      <c r="C89" s="33"/>
      <c r="D89" s="14"/>
      <c r="E89" s="14"/>
      <c r="F89" s="14"/>
      <c r="G89" s="4" t="s">
        <v>16</v>
      </c>
      <c r="H89" s="2"/>
      <c r="I89" s="2"/>
      <c r="J89" s="2"/>
      <c r="K89" s="2"/>
    </row>
    <row r="90" spans="1:11" ht="18" customHeight="1">
      <c r="A90" s="27" t="s">
        <v>33</v>
      </c>
      <c r="B90" s="28" t="s">
        <v>96</v>
      </c>
      <c r="C90" s="33" t="s">
        <v>76</v>
      </c>
      <c r="D90" s="14"/>
      <c r="E90" s="14"/>
      <c r="F90" s="14"/>
      <c r="G90" s="25" t="s">
        <v>12</v>
      </c>
      <c r="H90" s="25">
        <f>H92+H91+H93</f>
        <v>371.4</v>
      </c>
      <c r="I90" s="25">
        <f t="shared" ref="I90:J90" si="11">I92+I91+I93</f>
        <v>280.7</v>
      </c>
      <c r="J90" s="25">
        <f t="shared" si="11"/>
        <v>280.7</v>
      </c>
      <c r="K90" s="2"/>
    </row>
    <row r="91" spans="1:11">
      <c r="A91" s="27"/>
      <c r="B91" s="28"/>
      <c r="C91" s="33"/>
      <c r="D91" s="14"/>
      <c r="E91" s="14"/>
      <c r="F91" s="14"/>
      <c r="G91" s="2" t="s">
        <v>13</v>
      </c>
      <c r="H91" s="2"/>
      <c r="I91" s="2">
        <v>0</v>
      </c>
      <c r="J91" s="2">
        <v>0</v>
      </c>
      <c r="K91" s="2"/>
    </row>
    <row r="92" spans="1:11">
      <c r="A92" s="27"/>
      <c r="B92" s="28"/>
      <c r="C92" s="33"/>
      <c r="D92" s="14"/>
      <c r="E92" s="14"/>
      <c r="F92" s="22"/>
      <c r="G92" s="2" t="s">
        <v>14</v>
      </c>
      <c r="H92" s="2"/>
      <c r="I92" s="2"/>
      <c r="J92" s="2"/>
      <c r="K92" s="2"/>
    </row>
    <row r="93" spans="1:11">
      <c r="A93" s="27"/>
      <c r="B93" s="28"/>
      <c r="C93" s="33"/>
      <c r="D93" s="14" t="s">
        <v>85</v>
      </c>
      <c r="E93" s="14">
        <v>100</v>
      </c>
      <c r="F93" s="22">
        <f>I93/H93*E93</f>
        <v>75.578890683898763</v>
      </c>
      <c r="G93" s="2" t="s">
        <v>15</v>
      </c>
      <c r="H93" s="2">
        <v>371.4</v>
      </c>
      <c r="I93" s="2">
        <v>280.7</v>
      </c>
      <c r="J93" s="2">
        <v>280.7</v>
      </c>
      <c r="K93" s="2"/>
    </row>
    <row r="94" spans="1:11" ht="63.6" customHeight="1">
      <c r="A94" s="27"/>
      <c r="B94" s="28"/>
      <c r="C94" s="33"/>
      <c r="D94" s="14"/>
      <c r="E94" s="14"/>
      <c r="F94" s="14"/>
      <c r="G94" s="4" t="s">
        <v>16</v>
      </c>
      <c r="H94" s="2"/>
      <c r="I94" s="2"/>
      <c r="J94" s="2"/>
      <c r="K94" s="2"/>
    </row>
    <row r="95" spans="1:11" ht="18" customHeight="1">
      <c r="A95" s="27" t="s">
        <v>34</v>
      </c>
      <c r="B95" s="28" t="s">
        <v>97</v>
      </c>
      <c r="C95" s="33" t="s">
        <v>76</v>
      </c>
      <c r="D95" s="14"/>
      <c r="E95" s="14"/>
      <c r="F95" s="14"/>
      <c r="G95" s="2" t="s">
        <v>12</v>
      </c>
      <c r="H95" s="2">
        <f>H96+H97+H98</f>
        <v>12616.3</v>
      </c>
      <c r="I95" s="2">
        <f t="shared" ref="I95:J95" si="12">I96+I97+I98</f>
        <v>5122.5</v>
      </c>
      <c r="J95" s="2">
        <f t="shared" si="12"/>
        <v>5122.5</v>
      </c>
      <c r="K95" s="2"/>
    </row>
    <row r="96" spans="1:11">
      <c r="A96" s="27"/>
      <c r="B96" s="28"/>
      <c r="C96" s="33"/>
      <c r="D96" s="14"/>
      <c r="E96" s="14"/>
      <c r="F96" s="14"/>
      <c r="G96" s="2" t="s">
        <v>13</v>
      </c>
      <c r="H96" s="2"/>
      <c r="I96" s="2"/>
      <c r="J96" s="2"/>
      <c r="K96" s="2"/>
    </row>
    <row r="97" spans="1:11">
      <c r="A97" s="27"/>
      <c r="B97" s="28"/>
      <c r="C97" s="33"/>
      <c r="D97" s="14" t="s">
        <v>85</v>
      </c>
      <c r="E97" s="14">
        <v>100</v>
      </c>
      <c r="F97" s="22">
        <f>I97/H97*E97</f>
        <v>40.602236788915931</v>
      </c>
      <c r="G97" s="2" t="s">
        <v>14</v>
      </c>
      <c r="H97" s="2">
        <v>12616.3</v>
      </c>
      <c r="I97" s="2">
        <v>5122.5</v>
      </c>
      <c r="J97" s="2">
        <v>5122.5</v>
      </c>
      <c r="K97" s="2"/>
    </row>
    <row r="98" spans="1:11">
      <c r="A98" s="27"/>
      <c r="B98" s="28"/>
      <c r="C98" s="33"/>
      <c r="D98" s="14"/>
      <c r="E98" s="14"/>
      <c r="F98" s="22"/>
      <c r="G98" s="2" t="s">
        <v>15</v>
      </c>
      <c r="H98" s="2"/>
      <c r="I98" s="2"/>
      <c r="J98" s="2"/>
      <c r="K98" s="2"/>
    </row>
    <row r="99" spans="1:11" ht="35.450000000000003" customHeight="1">
      <c r="A99" s="27"/>
      <c r="B99" s="28"/>
      <c r="C99" s="33"/>
      <c r="D99" s="14"/>
      <c r="E99" s="14"/>
      <c r="F99" s="14"/>
      <c r="G99" s="4" t="s">
        <v>16</v>
      </c>
      <c r="H99" s="2"/>
      <c r="I99" s="2"/>
      <c r="J99" s="2"/>
      <c r="K99" s="2"/>
    </row>
    <row r="100" spans="1:11" ht="18" customHeight="1">
      <c r="A100" s="27" t="s">
        <v>35</v>
      </c>
      <c r="B100" s="28" t="s">
        <v>67</v>
      </c>
      <c r="C100" s="33" t="s">
        <v>99</v>
      </c>
      <c r="D100" s="14"/>
      <c r="E100" s="14"/>
      <c r="F100" s="14"/>
      <c r="G100" s="2" t="s">
        <v>12</v>
      </c>
      <c r="H100" s="2">
        <f>H102+H103</f>
        <v>4337.6000000000004</v>
      </c>
      <c r="I100" s="2">
        <f t="shared" ref="I100:J100" si="13">I102+I103</f>
        <v>1974.7</v>
      </c>
      <c r="J100" s="2">
        <f t="shared" si="13"/>
        <v>1974.7</v>
      </c>
      <c r="K100" s="2"/>
    </row>
    <row r="101" spans="1:11">
      <c r="A101" s="27"/>
      <c r="B101" s="28"/>
      <c r="C101" s="33"/>
      <c r="D101" s="14"/>
      <c r="E101" s="14"/>
      <c r="F101" s="14"/>
      <c r="G101" s="2" t="s">
        <v>13</v>
      </c>
      <c r="H101" s="2"/>
      <c r="I101" s="2"/>
      <c r="J101" s="2"/>
      <c r="K101" s="2"/>
    </row>
    <row r="102" spans="1:11">
      <c r="A102" s="27"/>
      <c r="B102" s="28"/>
      <c r="C102" s="33"/>
      <c r="D102" s="14"/>
      <c r="E102" s="14"/>
      <c r="F102" s="14"/>
      <c r="G102" s="2" t="s">
        <v>14</v>
      </c>
      <c r="H102" s="2"/>
      <c r="I102" s="2"/>
      <c r="J102" s="2"/>
      <c r="K102" s="2"/>
    </row>
    <row r="103" spans="1:11">
      <c r="A103" s="27"/>
      <c r="B103" s="28"/>
      <c r="C103" s="33"/>
      <c r="D103" s="14" t="s">
        <v>85</v>
      </c>
      <c r="E103" s="14">
        <v>100</v>
      </c>
      <c r="F103" s="22">
        <f>I103/H103*E103</f>
        <v>45.525175212098858</v>
      </c>
      <c r="G103" s="2" t="s">
        <v>15</v>
      </c>
      <c r="H103" s="2">
        <v>4337.6000000000004</v>
      </c>
      <c r="I103" s="2">
        <v>1974.7</v>
      </c>
      <c r="J103" s="2">
        <v>1974.7</v>
      </c>
      <c r="K103" s="2"/>
    </row>
    <row r="104" spans="1:11" ht="32.450000000000003" customHeight="1">
      <c r="A104" s="27"/>
      <c r="B104" s="28"/>
      <c r="C104" s="33"/>
      <c r="D104" s="14"/>
      <c r="E104" s="14"/>
      <c r="F104" s="14"/>
      <c r="G104" s="4" t="s">
        <v>16</v>
      </c>
      <c r="H104" s="2"/>
      <c r="I104" s="2"/>
      <c r="J104" s="2"/>
      <c r="K104" s="2"/>
    </row>
    <row r="105" spans="1:11" ht="18" customHeight="1">
      <c r="A105" s="37" t="s">
        <v>37</v>
      </c>
      <c r="B105" s="34" t="s">
        <v>98</v>
      </c>
      <c r="C105" s="29" t="s">
        <v>76</v>
      </c>
      <c r="D105" s="16"/>
      <c r="E105" s="16"/>
      <c r="F105" s="16"/>
      <c r="G105" s="2" t="s">
        <v>12</v>
      </c>
      <c r="H105" s="2">
        <f>H106+H107+H108</f>
        <v>5945.9</v>
      </c>
      <c r="I105" s="2">
        <f t="shared" ref="I105:J105" si="14">I106+I107+I108</f>
        <v>3044.9</v>
      </c>
      <c r="J105" s="2">
        <f t="shared" si="14"/>
        <v>3044.9</v>
      </c>
      <c r="K105" s="2"/>
    </row>
    <row r="106" spans="1:11">
      <c r="A106" s="38"/>
      <c r="B106" s="35"/>
      <c r="C106" s="30"/>
      <c r="D106" s="16"/>
      <c r="E106" s="16"/>
      <c r="F106" s="16"/>
      <c r="G106" s="2" t="s">
        <v>13</v>
      </c>
      <c r="H106" s="2"/>
      <c r="I106" s="2"/>
      <c r="J106" s="2"/>
      <c r="K106" s="2"/>
    </row>
    <row r="107" spans="1:11">
      <c r="A107" s="38"/>
      <c r="B107" s="35"/>
      <c r="C107" s="30"/>
      <c r="D107" s="16"/>
      <c r="E107" s="16"/>
      <c r="F107" s="22"/>
      <c r="G107" s="2" t="s">
        <v>14</v>
      </c>
      <c r="H107" s="2"/>
      <c r="I107" s="2"/>
      <c r="J107" s="2"/>
      <c r="K107" s="2"/>
    </row>
    <row r="108" spans="1:11">
      <c r="A108" s="38"/>
      <c r="B108" s="35"/>
      <c r="C108" s="30"/>
      <c r="D108" s="16" t="s">
        <v>85</v>
      </c>
      <c r="E108" s="16">
        <v>100</v>
      </c>
      <c r="F108" s="22">
        <f>I108/H108*E108</f>
        <v>51.210077532417294</v>
      </c>
      <c r="G108" s="2" t="s">
        <v>15</v>
      </c>
      <c r="H108" s="2">
        <v>5945.9</v>
      </c>
      <c r="I108" s="2">
        <v>3044.9</v>
      </c>
      <c r="J108" s="2">
        <v>3044.9</v>
      </c>
      <c r="K108" s="2"/>
    </row>
    <row r="109" spans="1:11" ht="28.15" customHeight="1">
      <c r="A109" s="39"/>
      <c r="B109" s="36"/>
      <c r="C109" s="31"/>
      <c r="D109" s="16"/>
      <c r="E109" s="16"/>
      <c r="F109" s="16"/>
      <c r="G109" s="4" t="s">
        <v>16</v>
      </c>
      <c r="H109" s="2"/>
      <c r="I109" s="2"/>
      <c r="J109" s="2"/>
      <c r="K109" s="2"/>
    </row>
    <row r="110" spans="1:11" ht="18" customHeight="1">
      <c r="A110" s="27" t="s">
        <v>36</v>
      </c>
      <c r="B110" s="28" t="s">
        <v>68</v>
      </c>
      <c r="C110" s="29" t="s">
        <v>76</v>
      </c>
      <c r="D110" s="16"/>
      <c r="E110" s="16"/>
      <c r="F110" s="16"/>
      <c r="G110" s="2" t="s">
        <v>12</v>
      </c>
      <c r="H110" s="2">
        <f>H112+H113</f>
        <v>3225.1</v>
      </c>
      <c r="I110" s="2">
        <f t="shared" ref="I110:J110" si="15">I112+I113</f>
        <v>1675.5</v>
      </c>
      <c r="J110" s="2">
        <f t="shared" si="15"/>
        <v>1675.5</v>
      </c>
      <c r="K110" s="2"/>
    </row>
    <row r="111" spans="1:11">
      <c r="A111" s="27"/>
      <c r="B111" s="28"/>
      <c r="C111" s="30"/>
      <c r="D111" s="16"/>
      <c r="E111" s="16"/>
      <c r="F111" s="16"/>
      <c r="G111" s="2" t="s">
        <v>13</v>
      </c>
      <c r="H111" s="2"/>
      <c r="I111" s="2"/>
      <c r="J111" s="2"/>
      <c r="K111" s="2"/>
    </row>
    <row r="112" spans="1:11">
      <c r="A112" s="27"/>
      <c r="B112" s="28"/>
      <c r="C112" s="30"/>
      <c r="D112" s="16"/>
      <c r="E112" s="16"/>
      <c r="F112" s="22"/>
      <c r="G112" s="2" t="s">
        <v>14</v>
      </c>
      <c r="H112" s="2"/>
      <c r="I112" s="2"/>
      <c r="J112" s="2"/>
      <c r="K112" s="2"/>
    </row>
    <row r="113" spans="1:11">
      <c r="A113" s="27"/>
      <c r="B113" s="28"/>
      <c r="C113" s="30"/>
      <c r="D113" s="16" t="s">
        <v>85</v>
      </c>
      <c r="E113" s="16">
        <v>100</v>
      </c>
      <c r="F113" s="22">
        <f>I113/H113*E113</f>
        <v>51.951877461163996</v>
      </c>
      <c r="G113" s="2" t="s">
        <v>15</v>
      </c>
      <c r="H113" s="2">
        <v>3225.1</v>
      </c>
      <c r="I113" s="2">
        <v>1675.5</v>
      </c>
      <c r="J113" s="2">
        <v>1675.5</v>
      </c>
      <c r="K113" s="2"/>
    </row>
    <row r="114" spans="1:11" ht="28.15" customHeight="1">
      <c r="A114" s="27"/>
      <c r="B114" s="28"/>
      <c r="C114" s="31"/>
      <c r="D114" s="16"/>
      <c r="E114" s="16"/>
      <c r="F114" s="16"/>
      <c r="G114" s="4" t="s">
        <v>16</v>
      </c>
      <c r="H114" s="2"/>
      <c r="I114" s="2"/>
      <c r="J114" s="2"/>
      <c r="K114" s="2"/>
    </row>
    <row r="115" spans="1:11" ht="18" customHeight="1">
      <c r="A115" s="37" t="s">
        <v>37</v>
      </c>
      <c r="B115" s="34" t="s">
        <v>100</v>
      </c>
      <c r="C115" s="29" t="s">
        <v>76</v>
      </c>
      <c r="D115" s="16"/>
      <c r="E115" s="16"/>
      <c r="F115" s="16"/>
      <c r="G115" s="2" t="s">
        <v>12</v>
      </c>
      <c r="H115" s="2">
        <f>H116+H117+H118</f>
        <v>8564.7000000000007</v>
      </c>
      <c r="I115" s="2">
        <f t="shared" ref="I115:J115" si="16">I116+I117+I118</f>
        <v>4459.3999999999996</v>
      </c>
      <c r="J115" s="2">
        <f t="shared" si="16"/>
        <v>4459.3999999999996</v>
      </c>
      <c r="K115" s="2"/>
    </row>
    <row r="116" spans="1:11">
      <c r="A116" s="38"/>
      <c r="B116" s="35"/>
      <c r="C116" s="30"/>
      <c r="D116" s="16"/>
      <c r="E116" s="16"/>
      <c r="F116" s="16"/>
      <c r="G116" s="2" t="s">
        <v>13</v>
      </c>
      <c r="H116" s="2"/>
      <c r="I116" s="2"/>
      <c r="J116" s="2"/>
      <c r="K116" s="2"/>
    </row>
    <row r="117" spans="1:11">
      <c r="A117" s="38"/>
      <c r="B117" s="35"/>
      <c r="C117" s="30"/>
      <c r="D117" s="16" t="s">
        <v>85</v>
      </c>
      <c r="E117" s="16">
        <v>100</v>
      </c>
      <c r="F117" s="22">
        <f>I117/H117*E117</f>
        <v>52.067206090114063</v>
      </c>
      <c r="G117" s="2" t="s">
        <v>14</v>
      </c>
      <c r="H117" s="2">
        <v>8564.7000000000007</v>
      </c>
      <c r="I117" s="2">
        <v>4459.3999999999996</v>
      </c>
      <c r="J117" s="2">
        <v>4459.3999999999996</v>
      </c>
      <c r="K117" s="2"/>
    </row>
    <row r="118" spans="1:11">
      <c r="A118" s="38"/>
      <c r="B118" s="35"/>
      <c r="C118" s="30"/>
      <c r="D118" s="16"/>
      <c r="E118" s="16"/>
      <c r="F118" s="22"/>
      <c r="G118" s="2" t="s">
        <v>15</v>
      </c>
      <c r="H118" s="2"/>
      <c r="I118" s="2"/>
      <c r="J118" s="2"/>
      <c r="K118" s="2"/>
    </row>
    <row r="119" spans="1:11" ht="41.25" customHeight="1">
      <c r="A119" s="39"/>
      <c r="B119" s="36"/>
      <c r="C119" s="31"/>
      <c r="D119" s="16"/>
      <c r="E119" s="16"/>
      <c r="F119" s="16"/>
      <c r="G119" s="4" t="s">
        <v>16</v>
      </c>
      <c r="H119" s="2"/>
      <c r="I119" s="2"/>
      <c r="J119" s="2"/>
      <c r="K119" s="2"/>
    </row>
    <row r="120" spans="1:11" ht="18" customHeight="1">
      <c r="A120" s="27" t="s">
        <v>36</v>
      </c>
      <c r="B120" s="28" t="s">
        <v>66</v>
      </c>
      <c r="C120" s="29" t="s">
        <v>76</v>
      </c>
      <c r="D120" s="26"/>
      <c r="E120" s="26"/>
      <c r="F120" s="26"/>
      <c r="G120" s="2" t="s">
        <v>12</v>
      </c>
      <c r="H120" s="2">
        <f>H122+H123</f>
        <v>573.79999999999995</v>
      </c>
      <c r="I120" s="2">
        <f t="shared" ref="I120:J120" si="17">I122+I123</f>
        <v>300.3</v>
      </c>
      <c r="J120" s="2">
        <f t="shared" si="17"/>
        <v>300.3</v>
      </c>
      <c r="K120" s="2"/>
    </row>
    <row r="121" spans="1:11">
      <c r="A121" s="27"/>
      <c r="B121" s="28"/>
      <c r="C121" s="30"/>
      <c r="D121" s="26"/>
      <c r="E121" s="26"/>
      <c r="F121" s="26"/>
      <c r="G121" s="2" t="s">
        <v>13</v>
      </c>
      <c r="H121" s="2"/>
      <c r="I121" s="2"/>
      <c r="J121" s="2"/>
      <c r="K121" s="2"/>
    </row>
    <row r="122" spans="1:11">
      <c r="A122" s="27"/>
      <c r="B122" s="28"/>
      <c r="C122" s="30"/>
      <c r="D122" s="26" t="s">
        <v>85</v>
      </c>
      <c r="E122" s="26">
        <v>100</v>
      </c>
      <c r="F122" s="22">
        <f>I122/H122*E122</f>
        <v>52.335308469850126</v>
      </c>
      <c r="G122" s="2" t="s">
        <v>14</v>
      </c>
      <c r="H122" s="2">
        <v>573.79999999999995</v>
      </c>
      <c r="I122" s="2">
        <v>300.3</v>
      </c>
      <c r="J122" s="2">
        <v>300.3</v>
      </c>
      <c r="K122" s="2"/>
    </row>
    <row r="123" spans="1:11">
      <c r="A123" s="27"/>
      <c r="B123" s="28"/>
      <c r="C123" s="30"/>
      <c r="D123" s="26"/>
      <c r="E123" s="26"/>
      <c r="F123" s="22"/>
      <c r="G123" s="2" t="s">
        <v>15</v>
      </c>
      <c r="H123" s="2"/>
      <c r="I123" s="2"/>
      <c r="J123" s="2"/>
      <c r="K123" s="2"/>
    </row>
    <row r="124" spans="1:11" ht="28.15" customHeight="1">
      <c r="A124" s="27"/>
      <c r="B124" s="28"/>
      <c r="C124" s="31"/>
      <c r="D124" s="26"/>
      <c r="E124" s="26"/>
      <c r="F124" s="26"/>
      <c r="G124" s="4" t="s">
        <v>16</v>
      </c>
      <c r="H124" s="2"/>
      <c r="I124" s="2"/>
      <c r="J124" s="2"/>
      <c r="K124" s="2"/>
    </row>
    <row r="125" spans="1:11" ht="18" customHeight="1">
      <c r="A125" s="27" t="s">
        <v>38</v>
      </c>
      <c r="B125" s="28" t="s">
        <v>101</v>
      </c>
      <c r="C125" s="29" t="s">
        <v>76</v>
      </c>
      <c r="D125" s="16"/>
      <c r="E125" s="16"/>
      <c r="F125" s="16"/>
      <c r="G125" s="2" t="s">
        <v>12</v>
      </c>
      <c r="H125" s="2">
        <f>H127+H128</f>
        <v>32170.3</v>
      </c>
      <c r="I125" s="2">
        <f t="shared" ref="I125:J125" si="18">I127+I128</f>
        <v>18484.400000000001</v>
      </c>
      <c r="J125" s="2">
        <f t="shared" si="18"/>
        <v>18484.400000000001</v>
      </c>
      <c r="K125" s="2"/>
    </row>
    <row r="126" spans="1:11">
      <c r="A126" s="27"/>
      <c r="B126" s="28"/>
      <c r="C126" s="30"/>
      <c r="D126" s="16"/>
      <c r="E126" s="16"/>
      <c r="F126" s="16"/>
      <c r="G126" s="2" t="s">
        <v>13</v>
      </c>
      <c r="H126" s="2"/>
      <c r="I126" s="2"/>
      <c r="J126" s="2"/>
      <c r="K126" s="2"/>
    </row>
    <row r="127" spans="1:11">
      <c r="A127" s="27"/>
      <c r="B127" s="28"/>
      <c r="C127" s="30"/>
      <c r="D127" s="16"/>
      <c r="E127" s="16"/>
      <c r="F127" s="22"/>
      <c r="G127" s="2" t="s">
        <v>14</v>
      </c>
      <c r="H127" s="2"/>
      <c r="I127" s="2"/>
      <c r="J127" s="2"/>
      <c r="K127" s="2"/>
    </row>
    <row r="128" spans="1:11">
      <c r="A128" s="27"/>
      <c r="B128" s="28"/>
      <c r="C128" s="30"/>
      <c r="D128" s="16" t="s">
        <v>85</v>
      </c>
      <c r="E128" s="16">
        <v>100</v>
      </c>
      <c r="F128" s="22">
        <f>I128/H128*E128</f>
        <v>57.45796588779092</v>
      </c>
      <c r="G128" s="2" t="s">
        <v>15</v>
      </c>
      <c r="H128" s="2">
        <v>32170.3</v>
      </c>
      <c r="I128" s="2">
        <v>18484.400000000001</v>
      </c>
      <c r="J128" s="2">
        <v>18484.400000000001</v>
      </c>
      <c r="K128" s="2"/>
    </row>
    <row r="129" spans="1:11" ht="36.75" customHeight="1">
      <c r="A129" s="27"/>
      <c r="B129" s="28"/>
      <c r="C129" s="31"/>
      <c r="D129" s="16"/>
      <c r="E129" s="16"/>
      <c r="F129" s="16"/>
      <c r="G129" s="12" t="s">
        <v>16</v>
      </c>
      <c r="H129" s="2"/>
      <c r="I129" s="2"/>
      <c r="J129" s="2"/>
      <c r="K129" s="2"/>
    </row>
    <row r="130" spans="1:11" ht="18" customHeight="1">
      <c r="A130" s="27" t="s">
        <v>39</v>
      </c>
      <c r="B130" s="28" t="s">
        <v>102</v>
      </c>
      <c r="C130" s="29" t="s">
        <v>76</v>
      </c>
      <c r="D130" s="17"/>
      <c r="E130" s="17"/>
      <c r="F130" s="17"/>
      <c r="G130" s="2" t="s">
        <v>12</v>
      </c>
      <c r="H130" s="2">
        <f>H132+H133</f>
        <v>245.9</v>
      </c>
      <c r="I130" s="2">
        <f t="shared" ref="I130:J130" si="19">I132+I133</f>
        <v>77.5</v>
      </c>
      <c r="J130" s="2">
        <f t="shared" si="19"/>
        <v>77.5</v>
      </c>
      <c r="K130" s="2"/>
    </row>
    <row r="131" spans="1:11">
      <c r="A131" s="27"/>
      <c r="B131" s="28"/>
      <c r="C131" s="30"/>
      <c r="D131" s="13"/>
      <c r="E131" s="13"/>
      <c r="F131" s="13"/>
      <c r="G131" s="2" t="s">
        <v>13</v>
      </c>
      <c r="H131" s="2"/>
      <c r="I131" s="2"/>
      <c r="J131" s="2"/>
      <c r="K131" s="2"/>
    </row>
    <row r="132" spans="1:11">
      <c r="A132" s="27"/>
      <c r="B132" s="28"/>
      <c r="C132" s="30"/>
      <c r="D132" s="13"/>
      <c r="E132" s="13"/>
      <c r="F132" s="23"/>
      <c r="G132" s="2" t="s">
        <v>14</v>
      </c>
      <c r="H132" s="2"/>
      <c r="I132" s="2"/>
      <c r="J132" s="2"/>
      <c r="K132" s="2"/>
    </row>
    <row r="133" spans="1:11">
      <c r="A133" s="27"/>
      <c r="B133" s="28"/>
      <c r="C133" s="30"/>
      <c r="D133" s="13" t="s">
        <v>85</v>
      </c>
      <c r="E133" s="13">
        <v>100</v>
      </c>
      <c r="F133" s="23">
        <f>I133/H133*100</f>
        <v>31.516876779178528</v>
      </c>
      <c r="G133" s="2" t="s">
        <v>15</v>
      </c>
      <c r="H133" s="2">
        <v>245.9</v>
      </c>
      <c r="I133" s="2">
        <v>77.5</v>
      </c>
      <c r="J133" s="2">
        <v>77.5</v>
      </c>
      <c r="K133" s="2"/>
    </row>
    <row r="134" spans="1:11" ht="39" customHeight="1">
      <c r="A134" s="27"/>
      <c r="B134" s="28"/>
      <c r="C134" s="31"/>
      <c r="D134" s="13"/>
      <c r="E134" s="13"/>
      <c r="F134" s="13"/>
      <c r="G134" s="4" t="s">
        <v>16</v>
      </c>
      <c r="H134" s="2"/>
      <c r="I134" s="2"/>
      <c r="J134" s="2"/>
      <c r="K134" s="2"/>
    </row>
    <row r="135" spans="1:11" ht="18" customHeight="1">
      <c r="A135" s="27" t="s">
        <v>40</v>
      </c>
      <c r="B135" s="28" t="s">
        <v>103</v>
      </c>
      <c r="C135" s="33" t="s">
        <v>78</v>
      </c>
      <c r="D135" s="14"/>
      <c r="E135" s="14"/>
      <c r="F135" s="14"/>
      <c r="G135" s="2" t="s">
        <v>12</v>
      </c>
      <c r="H135" s="2">
        <f>H137+H136+H138</f>
        <v>6174.6</v>
      </c>
      <c r="I135" s="2">
        <f t="shared" ref="I135:J135" si="20">I137+I136+I138</f>
        <v>2835</v>
      </c>
      <c r="J135" s="2">
        <f t="shared" si="20"/>
        <v>2835</v>
      </c>
      <c r="K135" s="2"/>
    </row>
    <row r="136" spans="1:11">
      <c r="A136" s="27"/>
      <c r="B136" s="28"/>
      <c r="C136" s="33"/>
      <c r="D136" s="14"/>
      <c r="E136" s="14"/>
      <c r="F136" s="14"/>
      <c r="G136" s="2" t="s">
        <v>13</v>
      </c>
      <c r="H136" s="2"/>
      <c r="I136" s="2"/>
      <c r="J136" s="2"/>
      <c r="K136" s="2"/>
    </row>
    <row r="137" spans="1:11">
      <c r="A137" s="27"/>
      <c r="B137" s="28"/>
      <c r="C137" s="33"/>
      <c r="D137" s="14"/>
      <c r="E137" s="14"/>
      <c r="F137" s="14"/>
      <c r="G137" s="2" t="s">
        <v>14</v>
      </c>
      <c r="H137" s="2"/>
      <c r="I137" s="2">
        <v>0</v>
      </c>
      <c r="J137" s="2">
        <v>0</v>
      </c>
      <c r="K137" s="2"/>
    </row>
    <row r="138" spans="1:11">
      <c r="A138" s="27"/>
      <c r="B138" s="28"/>
      <c r="C138" s="33"/>
      <c r="D138" s="14" t="s">
        <v>85</v>
      </c>
      <c r="E138" s="14">
        <v>100</v>
      </c>
      <c r="F138" s="22">
        <f>I138/H138*E138</f>
        <v>45.913905354192977</v>
      </c>
      <c r="G138" s="2" t="s">
        <v>15</v>
      </c>
      <c r="H138" s="2">
        <v>6174.6</v>
      </c>
      <c r="I138" s="2">
        <v>2835</v>
      </c>
      <c r="J138" s="7">
        <v>2835</v>
      </c>
      <c r="K138" s="2"/>
    </row>
    <row r="139" spans="1:11" ht="39.6" customHeight="1">
      <c r="A139" s="27"/>
      <c r="B139" s="28"/>
      <c r="C139" s="33"/>
      <c r="D139" s="14"/>
      <c r="E139" s="14"/>
      <c r="F139" s="14"/>
      <c r="G139" s="4" t="s">
        <v>16</v>
      </c>
      <c r="H139" s="2"/>
      <c r="I139" s="2"/>
      <c r="J139" s="2"/>
      <c r="K139" s="2"/>
    </row>
    <row r="140" spans="1:11" ht="18" customHeight="1">
      <c r="A140" s="27" t="s">
        <v>41</v>
      </c>
      <c r="B140" s="28" t="s">
        <v>66</v>
      </c>
      <c r="C140" s="33" t="s">
        <v>78</v>
      </c>
      <c r="D140" s="14"/>
      <c r="E140" s="14"/>
      <c r="F140" s="14"/>
      <c r="G140" s="2" t="s">
        <v>12</v>
      </c>
      <c r="H140" s="2">
        <f>H142+H141+H143</f>
        <v>93.3</v>
      </c>
      <c r="I140" s="2">
        <f t="shared" ref="I140:J140" si="21">I142+I141+I143</f>
        <v>27.2</v>
      </c>
      <c r="J140" s="2">
        <f t="shared" si="21"/>
        <v>27.2</v>
      </c>
      <c r="K140" s="2"/>
    </row>
    <row r="141" spans="1:11">
      <c r="A141" s="27"/>
      <c r="B141" s="28"/>
      <c r="C141" s="33"/>
      <c r="D141" s="14"/>
      <c r="E141" s="14"/>
      <c r="F141" s="14"/>
      <c r="G141" s="2" t="s">
        <v>13</v>
      </c>
      <c r="H141" s="2"/>
      <c r="I141" s="2"/>
      <c r="J141" s="2"/>
      <c r="K141" s="2"/>
    </row>
    <row r="142" spans="1:11">
      <c r="A142" s="27"/>
      <c r="B142" s="28"/>
      <c r="C142" s="33"/>
      <c r="D142" s="14" t="s">
        <v>85</v>
      </c>
      <c r="E142" s="14">
        <v>100</v>
      </c>
      <c r="F142" s="22">
        <f>I142/H142*E142</f>
        <v>29.153269024651664</v>
      </c>
      <c r="G142" s="2" t="s">
        <v>14</v>
      </c>
      <c r="H142" s="2">
        <v>93.3</v>
      </c>
      <c r="I142" s="2">
        <v>27.2</v>
      </c>
      <c r="J142" s="8">
        <v>27.2</v>
      </c>
      <c r="K142" s="2"/>
    </row>
    <row r="143" spans="1:11">
      <c r="A143" s="27"/>
      <c r="B143" s="28"/>
      <c r="C143" s="33"/>
      <c r="D143" s="14"/>
      <c r="E143" s="14"/>
      <c r="F143" s="14"/>
      <c r="G143" s="2" t="s">
        <v>15</v>
      </c>
      <c r="H143" s="2"/>
      <c r="I143" s="2"/>
      <c r="J143" s="2"/>
      <c r="K143" s="2"/>
    </row>
    <row r="144" spans="1:11" ht="32.450000000000003" customHeight="1">
      <c r="A144" s="27"/>
      <c r="B144" s="28"/>
      <c r="C144" s="33"/>
      <c r="D144" s="14"/>
      <c r="E144" s="14"/>
      <c r="F144" s="14"/>
      <c r="G144" s="4" t="s">
        <v>16</v>
      </c>
      <c r="H144" s="2"/>
      <c r="I144" s="2"/>
      <c r="J144" s="2"/>
      <c r="K144" s="2"/>
    </row>
    <row r="145" spans="1:11" ht="18" customHeight="1">
      <c r="A145" s="27" t="s">
        <v>42</v>
      </c>
      <c r="B145" s="28" t="s">
        <v>64</v>
      </c>
      <c r="C145" s="33" t="s">
        <v>78</v>
      </c>
      <c r="D145" s="14"/>
      <c r="E145" s="14"/>
      <c r="F145" s="14"/>
      <c r="G145" s="2" t="s">
        <v>12</v>
      </c>
      <c r="H145" s="2">
        <f>H147+H148</f>
        <v>40</v>
      </c>
      <c r="I145" s="2">
        <f t="shared" ref="I145:J145" si="22">I147+I148</f>
        <v>40</v>
      </c>
      <c r="J145" s="2">
        <f t="shared" si="22"/>
        <v>40</v>
      </c>
      <c r="K145" s="2"/>
    </row>
    <row r="146" spans="1:11">
      <c r="A146" s="27"/>
      <c r="B146" s="28"/>
      <c r="C146" s="33"/>
      <c r="D146" s="14"/>
      <c r="E146" s="14"/>
      <c r="F146" s="14"/>
      <c r="G146" s="2" t="s">
        <v>13</v>
      </c>
      <c r="H146" s="2"/>
      <c r="I146" s="2"/>
      <c r="J146" s="2"/>
      <c r="K146" s="2"/>
    </row>
    <row r="147" spans="1:11">
      <c r="A147" s="27"/>
      <c r="B147" s="28"/>
      <c r="C147" s="33"/>
      <c r="D147" s="14"/>
      <c r="E147" s="14"/>
      <c r="F147" s="14"/>
      <c r="G147" s="2" t="s">
        <v>14</v>
      </c>
      <c r="H147" s="2"/>
      <c r="I147" s="2">
        <v>0</v>
      </c>
      <c r="J147" s="2"/>
      <c r="K147" s="2"/>
    </row>
    <row r="148" spans="1:11">
      <c r="A148" s="27"/>
      <c r="B148" s="28"/>
      <c r="C148" s="33"/>
      <c r="D148" s="14" t="s">
        <v>85</v>
      </c>
      <c r="E148" s="14">
        <v>100</v>
      </c>
      <c r="F148" s="22">
        <f>I148/H148*E148</f>
        <v>100</v>
      </c>
      <c r="G148" s="2" t="s">
        <v>15</v>
      </c>
      <c r="H148" s="2">
        <v>40</v>
      </c>
      <c r="I148" s="2">
        <v>40</v>
      </c>
      <c r="J148" s="2">
        <v>40</v>
      </c>
      <c r="K148" s="2"/>
    </row>
    <row r="149" spans="1:11" ht="36.6" customHeight="1">
      <c r="A149" s="27"/>
      <c r="B149" s="28"/>
      <c r="C149" s="33"/>
      <c r="D149" s="14"/>
      <c r="E149" s="14"/>
      <c r="F149" s="14"/>
      <c r="G149" s="4" t="s">
        <v>16</v>
      </c>
      <c r="H149" s="2"/>
      <c r="I149" s="2"/>
      <c r="J149" s="2"/>
      <c r="K149" s="2"/>
    </row>
    <row r="150" spans="1:11" ht="18" customHeight="1">
      <c r="A150" s="27" t="s">
        <v>43</v>
      </c>
      <c r="B150" s="28" t="s">
        <v>104</v>
      </c>
      <c r="C150" s="33" t="s">
        <v>76</v>
      </c>
      <c r="D150" s="14"/>
      <c r="E150" s="14"/>
      <c r="F150" s="14"/>
      <c r="G150" s="2" t="s">
        <v>12</v>
      </c>
      <c r="H150" s="2">
        <f>H152+H151+H153</f>
        <v>160.1</v>
      </c>
      <c r="I150" s="2">
        <f t="shared" ref="I150:J150" si="23">I152+I151+I153</f>
        <v>77.8</v>
      </c>
      <c r="J150" s="2">
        <f t="shared" si="23"/>
        <v>77.8</v>
      </c>
      <c r="K150" s="2"/>
    </row>
    <row r="151" spans="1:11">
      <c r="A151" s="27"/>
      <c r="B151" s="28"/>
      <c r="C151" s="33"/>
      <c r="D151" s="14"/>
      <c r="E151" s="14"/>
      <c r="F151" s="22"/>
      <c r="G151" s="2" t="s">
        <v>13</v>
      </c>
      <c r="H151" s="2"/>
      <c r="I151" s="2"/>
      <c r="J151" s="2"/>
      <c r="K151" s="2"/>
    </row>
    <row r="152" spans="1:11">
      <c r="A152" s="27"/>
      <c r="B152" s="28"/>
      <c r="C152" s="33"/>
      <c r="D152" s="14"/>
      <c r="E152" s="14"/>
      <c r="F152" s="14"/>
      <c r="G152" s="2" t="s">
        <v>14</v>
      </c>
      <c r="H152" s="2"/>
      <c r="I152" s="2"/>
      <c r="J152" s="2"/>
      <c r="K152" s="2"/>
    </row>
    <row r="153" spans="1:11">
      <c r="A153" s="27"/>
      <c r="B153" s="28"/>
      <c r="C153" s="33"/>
      <c r="D153" s="14" t="s">
        <v>85</v>
      </c>
      <c r="E153" s="14">
        <v>100</v>
      </c>
      <c r="F153" s="22">
        <f>I153/H153*E153</f>
        <v>48.594628357276704</v>
      </c>
      <c r="G153" s="2" t="s">
        <v>15</v>
      </c>
      <c r="H153" s="2">
        <v>160.1</v>
      </c>
      <c r="I153" s="2">
        <v>77.8</v>
      </c>
      <c r="J153" s="2">
        <v>77.8</v>
      </c>
      <c r="K153" s="2"/>
    </row>
    <row r="154" spans="1:11" ht="33" customHeight="1">
      <c r="A154" s="27"/>
      <c r="B154" s="28"/>
      <c r="C154" s="33"/>
      <c r="D154" s="14"/>
      <c r="E154" s="14"/>
      <c r="F154" s="14"/>
      <c r="G154" s="4" t="s">
        <v>16</v>
      </c>
      <c r="H154" s="2"/>
      <c r="I154" s="2"/>
      <c r="J154" s="2"/>
      <c r="K154" s="2"/>
    </row>
    <row r="155" spans="1:11">
      <c r="A155" s="27" t="s">
        <v>44</v>
      </c>
      <c r="B155" s="28" t="s">
        <v>105</v>
      </c>
      <c r="C155" s="33" t="s">
        <v>76</v>
      </c>
      <c r="D155" s="14"/>
      <c r="E155" s="14"/>
      <c r="F155" s="14"/>
      <c r="G155" s="2" t="s">
        <v>12</v>
      </c>
      <c r="H155" s="2">
        <f>H157+H156+H158</f>
        <v>781.2</v>
      </c>
      <c r="I155" s="2">
        <f t="shared" ref="I155:J155" si="24">I157+I156+I158</f>
        <v>455.7</v>
      </c>
      <c r="J155" s="2">
        <f t="shared" si="24"/>
        <v>455.7</v>
      </c>
      <c r="K155" s="2"/>
    </row>
    <row r="156" spans="1:11">
      <c r="A156" s="27"/>
      <c r="B156" s="28"/>
      <c r="C156" s="33"/>
      <c r="D156" s="14" t="s">
        <v>85</v>
      </c>
      <c r="E156" s="14">
        <v>100</v>
      </c>
      <c r="F156" s="22">
        <f>I156/H156*E156</f>
        <v>58.333333333333329</v>
      </c>
      <c r="G156" s="2" t="s">
        <v>13</v>
      </c>
      <c r="H156" s="2">
        <v>781.2</v>
      </c>
      <c r="I156" s="2">
        <v>455.7</v>
      </c>
      <c r="J156" s="2">
        <v>455.7</v>
      </c>
      <c r="K156" s="2"/>
    </row>
    <row r="157" spans="1:11">
      <c r="A157" s="27"/>
      <c r="B157" s="28"/>
      <c r="C157" s="33"/>
      <c r="D157" s="14"/>
      <c r="E157" s="14"/>
      <c r="F157" s="22"/>
      <c r="G157" s="2" t="s">
        <v>14</v>
      </c>
      <c r="H157" s="2"/>
      <c r="I157" s="2"/>
      <c r="J157" s="2"/>
      <c r="K157" s="2"/>
    </row>
    <row r="158" spans="1:11">
      <c r="A158" s="27"/>
      <c r="B158" s="28"/>
      <c r="C158" s="33"/>
      <c r="D158" s="16"/>
      <c r="E158" s="16"/>
      <c r="F158" s="22"/>
      <c r="G158" s="2" t="s">
        <v>15</v>
      </c>
      <c r="H158" s="2"/>
      <c r="I158" s="2"/>
      <c r="J158" s="2"/>
      <c r="K158" s="2"/>
    </row>
    <row r="159" spans="1:11" ht="30">
      <c r="A159" s="27"/>
      <c r="B159" s="28"/>
      <c r="C159" s="33"/>
      <c r="D159" s="14"/>
      <c r="E159" s="14"/>
      <c r="F159" s="14"/>
      <c r="G159" s="4" t="s">
        <v>16</v>
      </c>
      <c r="H159" s="2"/>
      <c r="I159" s="2"/>
      <c r="J159" s="2"/>
      <c r="K159" s="2"/>
    </row>
    <row r="160" spans="1:11">
      <c r="A160" s="27" t="s">
        <v>53</v>
      </c>
      <c r="B160" s="28" t="s">
        <v>52</v>
      </c>
      <c r="C160" s="33" t="s">
        <v>76</v>
      </c>
      <c r="D160" s="14"/>
      <c r="E160" s="14"/>
      <c r="F160" s="14"/>
      <c r="G160" s="2" t="s">
        <v>12</v>
      </c>
      <c r="H160" s="2">
        <f>H162+H161+H163</f>
        <v>2275.9</v>
      </c>
      <c r="I160" s="2">
        <f>I162+I161+I163</f>
        <v>1457.5</v>
      </c>
      <c r="J160" s="2">
        <f t="shared" ref="J160" si="25">J162+J161</f>
        <v>1450.5</v>
      </c>
      <c r="K160" s="2"/>
    </row>
    <row r="161" spans="1:11">
      <c r="A161" s="27"/>
      <c r="B161" s="28"/>
      <c r="C161" s="33"/>
      <c r="D161" s="14" t="s">
        <v>85</v>
      </c>
      <c r="E161" s="14">
        <v>100</v>
      </c>
      <c r="F161" s="21">
        <f>I161/H161*E161</f>
        <v>64.044545010870053</v>
      </c>
      <c r="G161" s="2" t="s">
        <v>13</v>
      </c>
      <c r="H161" s="2">
        <v>2253.9</v>
      </c>
      <c r="I161" s="2">
        <v>1443.5</v>
      </c>
      <c r="J161" s="2">
        <v>1443.5</v>
      </c>
      <c r="K161" s="2"/>
    </row>
    <row r="162" spans="1:11">
      <c r="A162" s="27"/>
      <c r="B162" s="28"/>
      <c r="C162" s="33"/>
      <c r="D162" s="14" t="s">
        <v>85</v>
      </c>
      <c r="E162" s="14">
        <v>100</v>
      </c>
      <c r="F162" s="22">
        <f>I162/H162*E162</f>
        <v>63.636363636363633</v>
      </c>
      <c r="G162" s="2" t="s">
        <v>14</v>
      </c>
      <c r="H162" s="2">
        <v>11</v>
      </c>
      <c r="I162" s="2">
        <v>7</v>
      </c>
      <c r="J162" s="2">
        <v>7</v>
      </c>
      <c r="K162" s="2"/>
    </row>
    <row r="163" spans="1:11">
      <c r="A163" s="27"/>
      <c r="B163" s="28"/>
      <c r="C163" s="33"/>
      <c r="D163" s="14" t="s">
        <v>85</v>
      </c>
      <c r="E163" s="14">
        <v>100</v>
      </c>
      <c r="F163" s="22">
        <f>I163/H163*E163</f>
        <v>63.636363636363633</v>
      </c>
      <c r="G163" s="2" t="s">
        <v>15</v>
      </c>
      <c r="H163" s="2">
        <v>11</v>
      </c>
      <c r="I163" s="2">
        <v>7</v>
      </c>
      <c r="J163" s="2">
        <v>7</v>
      </c>
      <c r="K163" s="2"/>
    </row>
    <row r="164" spans="1:11" ht="30">
      <c r="A164" s="27"/>
      <c r="B164" s="28"/>
      <c r="C164" s="33"/>
      <c r="D164" s="14"/>
      <c r="E164" s="14"/>
      <c r="F164" s="14"/>
      <c r="G164" s="4" t="s">
        <v>16</v>
      </c>
      <c r="H164" s="2"/>
      <c r="I164" s="2"/>
      <c r="J164" s="2"/>
      <c r="K164" s="2"/>
    </row>
    <row r="165" spans="1:11">
      <c r="A165" s="27" t="s">
        <v>54</v>
      </c>
      <c r="B165" s="28" t="s">
        <v>106</v>
      </c>
      <c r="C165" s="33" t="s">
        <v>76</v>
      </c>
      <c r="D165" s="14"/>
      <c r="E165" s="14"/>
      <c r="F165" s="14"/>
      <c r="G165" s="2" t="s">
        <v>12</v>
      </c>
      <c r="H165" s="2">
        <f>H167+H166</f>
        <v>43903.4</v>
      </c>
      <c r="I165" s="2">
        <f t="shared" ref="I165:J165" si="26">I167+I166</f>
        <v>27881.3</v>
      </c>
      <c r="J165" s="2">
        <f t="shared" si="26"/>
        <v>27881.3</v>
      </c>
      <c r="K165" s="2"/>
    </row>
    <row r="166" spans="1:11">
      <c r="A166" s="27"/>
      <c r="B166" s="28"/>
      <c r="C166" s="33"/>
      <c r="D166" s="14" t="s">
        <v>85</v>
      </c>
      <c r="E166" s="14">
        <v>100</v>
      </c>
      <c r="F166" s="22">
        <f>I166/H166*E166</f>
        <v>63.50601547943895</v>
      </c>
      <c r="G166" s="2" t="s">
        <v>13</v>
      </c>
      <c r="H166" s="2">
        <v>43903.4</v>
      </c>
      <c r="I166" s="2">
        <v>27881.3</v>
      </c>
      <c r="J166" s="2">
        <v>27881.3</v>
      </c>
      <c r="K166" s="2"/>
    </row>
    <row r="167" spans="1:11">
      <c r="A167" s="27"/>
      <c r="B167" s="28"/>
      <c r="C167" s="33"/>
      <c r="D167" s="14"/>
      <c r="E167" s="14"/>
      <c r="F167" s="22"/>
      <c r="G167" s="2" t="s">
        <v>14</v>
      </c>
      <c r="H167" s="2"/>
      <c r="I167" s="2"/>
      <c r="J167" s="2"/>
      <c r="K167" s="2"/>
    </row>
    <row r="168" spans="1:11">
      <c r="A168" s="27"/>
      <c r="B168" s="28"/>
      <c r="C168" s="33"/>
      <c r="D168" s="14"/>
      <c r="E168" s="14"/>
      <c r="F168" s="14"/>
      <c r="G168" s="2" t="s">
        <v>15</v>
      </c>
      <c r="H168" s="2"/>
      <c r="I168" s="2"/>
      <c r="J168" s="2"/>
      <c r="K168" s="2"/>
    </row>
    <row r="169" spans="1:11" ht="30">
      <c r="A169" s="27"/>
      <c r="B169" s="28"/>
      <c r="C169" s="33"/>
      <c r="D169" s="14"/>
      <c r="E169" s="14"/>
      <c r="F169" s="14"/>
      <c r="G169" s="4" t="s">
        <v>16</v>
      </c>
      <c r="H169" s="2"/>
      <c r="I169" s="2"/>
      <c r="J169" s="2"/>
      <c r="K169" s="2"/>
    </row>
    <row r="170" spans="1:11">
      <c r="A170" s="32" t="s">
        <v>55</v>
      </c>
      <c r="B170" s="28" t="s">
        <v>107</v>
      </c>
      <c r="C170" s="33" t="s">
        <v>76</v>
      </c>
      <c r="D170" s="14"/>
      <c r="E170" s="14"/>
      <c r="F170" s="14"/>
      <c r="G170" s="2" t="s">
        <v>12</v>
      </c>
      <c r="H170" s="2">
        <f>H172</f>
        <v>211.5</v>
      </c>
      <c r="I170" s="2">
        <f t="shared" ref="I170:J170" si="27">I172</f>
        <v>149.69999999999999</v>
      </c>
      <c r="J170" s="2">
        <f t="shared" si="27"/>
        <v>149.69999999999999</v>
      </c>
      <c r="K170" s="2"/>
    </row>
    <row r="171" spans="1:11">
      <c r="A171" s="27"/>
      <c r="B171" s="28"/>
      <c r="C171" s="33"/>
      <c r="D171" s="14"/>
      <c r="E171" s="14"/>
      <c r="F171" s="14"/>
      <c r="G171" s="2" t="s">
        <v>13</v>
      </c>
      <c r="H171" s="2"/>
      <c r="I171" s="2"/>
      <c r="J171" s="2"/>
      <c r="K171" s="2"/>
    </row>
    <row r="172" spans="1:11">
      <c r="A172" s="27"/>
      <c r="B172" s="28"/>
      <c r="C172" s="33"/>
      <c r="D172" s="14" t="s">
        <v>85</v>
      </c>
      <c r="E172" s="14">
        <v>100</v>
      </c>
      <c r="F172" s="22">
        <f>I172/H172*E172</f>
        <v>70.78014184397162</v>
      </c>
      <c r="G172" s="2" t="s">
        <v>14</v>
      </c>
      <c r="H172" s="2">
        <v>211.5</v>
      </c>
      <c r="I172" s="10">
        <v>149.69999999999999</v>
      </c>
      <c r="J172" s="2">
        <v>149.69999999999999</v>
      </c>
      <c r="K172" s="2"/>
    </row>
    <row r="173" spans="1:11">
      <c r="A173" s="27"/>
      <c r="B173" s="28"/>
      <c r="C173" s="33"/>
      <c r="D173" s="14"/>
      <c r="E173" s="14"/>
      <c r="F173" s="14"/>
      <c r="G173" s="2" t="s">
        <v>15</v>
      </c>
      <c r="H173" s="2"/>
      <c r="I173" s="2"/>
      <c r="J173" s="2"/>
      <c r="K173" s="2"/>
    </row>
    <row r="174" spans="1:11" ht="30">
      <c r="A174" s="27"/>
      <c r="B174" s="28"/>
      <c r="C174" s="33"/>
      <c r="D174" s="14"/>
      <c r="E174" s="14"/>
      <c r="F174" s="14"/>
      <c r="G174" s="4" t="s">
        <v>16</v>
      </c>
      <c r="H174" s="2"/>
      <c r="I174" s="2"/>
      <c r="J174" s="2"/>
      <c r="K174" s="2"/>
    </row>
    <row r="175" spans="1:11">
      <c r="A175" s="32" t="s">
        <v>56</v>
      </c>
      <c r="B175" s="28" t="s">
        <v>108</v>
      </c>
      <c r="C175" s="33" t="s">
        <v>76</v>
      </c>
      <c r="D175" s="14"/>
      <c r="E175" s="14"/>
      <c r="F175" s="14"/>
      <c r="G175" s="2" t="s">
        <v>12</v>
      </c>
      <c r="H175" s="2">
        <f>H177+H176</f>
        <v>167030.5</v>
      </c>
      <c r="I175" s="2">
        <f t="shared" ref="I175:J175" si="28">I177+I176</f>
        <v>92248.7</v>
      </c>
      <c r="J175" s="2">
        <f t="shared" si="28"/>
        <v>92248.7</v>
      </c>
      <c r="K175" s="2"/>
    </row>
    <row r="176" spans="1:11">
      <c r="A176" s="27"/>
      <c r="B176" s="28"/>
      <c r="C176" s="33"/>
      <c r="D176" s="14"/>
      <c r="E176" s="14"/>
      <c r="F176" s="14"/>
      <c r="G176" s="2" t="s">
        <v>13</v>
      </c>
      <c r="H176" s="2"/>
      <c r="I176" s="2"/>
      <c r="J176" s="2"/>
      <c r="K176" s="2"/>
    </row>
    <row r="177" spans="1:11">
      <c r="A177" s="27"/>
      <c r="B177" s="28"/>
      <c r="C177" s="33"/>
      <c r="D177" s="14" t="s">
        <v>85</v>
      </c>
      <c r="E177" s="14">
        <v>100</v>
      </c>
      <c r="F177" s="22">
        <f>I177/H177*E177</f>
        <v>55.228655844291907</v>
      </c>
      <c r="G177" s="2" t="s">
        <v>14</v>
      </c>
      <c r="H177" s="2">
        <v>167030.5</v>
      </c>
      <c r="I177" s="2">
        <v>92248.7</v>
      </c>
      <c r="J177" s="2">
        <v>92248.7</v>
      </c>
      <c r="K177" s="2"/>
    </row>
    <row r="178" spans="1:11">
      <c r="A178" s="27"/>
      <c r="B178" s="28"/>
      <c r="C178" s="33"/>
      <c r="D178" s="14"/>
      <c r="E178" s="14"/>
      <c r="F178" s="14"/>
      <c r="G178" s="2" t="s">
        <v>15</v>
      </c>
      <c r="H178" s="2"/>
      <c r="I178" s="2"/>
      <c r="J178" s="2"/>
      <c r="K178" s="2"/>
    </row>
    <row r="179" spans="1:11" ht="30">
      <c r="A179" s="27"/>
      <c r="B179" s="28"/>
      <c r="C179" s="33"/>
      <c r="D179" s="14"/>
      <c r="E179" s="14"/>
      <c r="F179" s="14"/>
      <c r="G179" s="4" t="s">
        <v>16</v>
      </c>
      <c r="H179" s="2"/>
      <c r="I179" s="2"/>
      <c r="J179" s="2"/>
      <c r="K179" s="2"/>
    </row>
    <row r="180" spans="1:11" ht="15" customHeight="1">
      <c r="A180" s="63" t="s">
        <v>109</v>
      </c>
      <c r="B180" s="28" t="s">
        <v>110</v>
      </c>
      <c r="C180" s="33" t="s">
        <v>76</v>
      </c>
      <c r="D180" s="14"/>
      <c r="E180" s="14"/>
      <c r="F180" s="14"/>
      <c r="G180" s="2" t="s">
        <v>12</v>
      </c>
      <c r="H180" s="2">
        <f>H182</f>
        <v>107.5</v>
      </c>
      <c r="I180" s="2">
        <f t="shared" ref="I180:J180" si="29">I182</f>
        <v>0</v>
      </c>
      <c r="J180" s="2">
        <f t="shared" si="29"/>
        <v>0</v>
      </c>
      <c r="K180" s="2"/>
    </row>
    <row r="181" spans="1:11">
      <c r="A181" s="63"/>
      <c r="B181" s="28"/>
      <c r="C181" s="33"/>
      <c r="D181" s="14"/>
      <c r="E181" s="14"/>
      <c r="F181" s="14"/>
      <c r="G181" s="2" t="s">
        <v>13</v>
      </c>
      <c r="H181" s="2"/>
      <c r="I181" s="2"/>
      <c r="J181" s="2"/>
      <c r="K181" s="2"/>
    </row>
    <row r="182" spans="1:11">
      <c r="A182" s="63"/>
      <c r="B182" s="28"/>
      <c r="C182" s="33"/>
      <c r="D182" s="14" t="s">
        <v>85</v>
      </c>
      <c r="E182" s="14">
        <v>100</v>
      </c>
      <c r="F182" s="22">
        <f>I182/H182*E182</f>
        <v>0</v>
      </c>
      <c r="G182" s="2" t="s">
        <v>14</v>
      </c>
      <c r="H182" s="2">
        <v>107.5</v>
      </c>
      <c r="I182" s="2">
        <v>0</v>
      </c>
      <c r="J182" s="2">
        <v>0</v>
      </c>
      <c r="K182" s="2"/>
    </row>
    <row r="183" spans="1:11">
      <c r="A183" s="63"/>
      <c r="B183" s="28"/>
      <c r="C183" s="33"/>
      <c r="D183" s="14"/>
      <c r="E183" s="14"/>
      <c r="F183" s="14"/>
      <c r="G183" s="2" t="s">
        <v>15</v>
      </c>
      <c r="H183" s="2"/>
      <c r="I183" s="2"/>
      <c r="J183" s="2"/>
      <c r="K183" s="2"/>
    </row>
    <row r="184" spans="1:11" ht="30">
      <c r="A184" s="63"/>
      <c r="B184" s="28"/>
      <c r="C184" s="33"/>
      <c r="D184" s="14"/>
      <c r="E184" s="14"/>
      <c r="F184" s="14"/>
      <c r="G184" s="4" t="s">
        <v>16</v>
      </c>
      <c r="H184" s="2"/>
      <c r="I184" s="2"/>
      <c r="J184" s="2"/>
      <c r="K184" s="2"/>
    </row>
    <row r="185" spans="1:11">
      <c r="A185" s="32" t="s">
        <v>57</v>
      </c>
      <c r="B185" s="28" t="s">
        <v>111</v>
      </c>
      <c r="C185" s="33" t="s">
        <v>76</v>
      </c>
      <c r="D185" s="14"/>
      <c r="E185" s="14"/>
      <c r="F185" s="14"/>
      <c r="G185" s="2" t="s">
        <v>12</v>
      </c>
      <c r="H185" s="2">
        <f>H187</f>
        <v>19996.5</v>
      </c>
      <c r="I185" s="2">
        <f t="shared" ref="I185:J185" si="30">I187</f>
        <v>19889.400000000001</v>
      </c>
      <c r="J185" s="2">
        <f t="shared" si="30"/>
        <v>19889.400000000001</v>
      </c>
      <c r="K185" s="2"/>
    </row>
    <row r="186" spans="1:11">
      <c r="A186" s="27"/>
      <c r="B186" s="28"/>
      <c r="C186" s="33"/>
      <c r="D186" s="14"/>
      <c r="E186" s="14"/>
      <c r="F186" s="14"/>
      <c r="G186" s="2" t="s">
        <v>13</v>
      </c>
      <c r="H186" s="2"/>
      <c r="I186" s="2"/>
      <c r="J186" s="2"/>
      <c r="K186" s="2"/>
    </row>
    <row r="187" spans="1:11">
      <c r="A187" s="27"/>
      <c r="B187" s="28"/>
      <c r="C187" s="33"/>
      <c r="D187" s="14" t="s">
        <v>85</v>
      </c>
      <c r="E187" s="14">
        <v>100</v>
      </c>
      <c r="F187" s="22">
        <f>I187/H187*E187</f>
        <v>99.464406271097445</v>
      </c>
      <c r="G187" s="2" t="s">
        <v>14</v>
      </c>
      <c r="H187" s="2">
        <v>19996.5</v>
      </c>
      <c r="I187" s="2">
        <v>19889.400000000001</v>
      </c>
      <c r="J187" s="2">
        <v>19889.400000000001</v>
      </c>
      <c r="K187" s="2"/>
    </row>
    <row r="188" spans="1:11">
      <c r="A188" s="27"/>
      <c r="B188" s="28"/>
      <c r="C188" s="33"/>
      <c r="D188" s="14"/>
      <c r="E188" s="14"/>
      <c r="F188" s="14"/>
      <c r="G188" s="2" t="s">
        <v>15</v>
      </c>
      <c r="H188" s="2"/>
      <c r="I188" s="2"/>
      <c r="J188" s="2"/>
      <c r="K188" s="2"/>
    </row>
    <row r="189" spans="1:11" ht="30">
      <c r="A189" s="27"/>
      <c r="B189" s="28"/>
      <c r="C189" s="33"/>
      <c r="D189" s="14"/>
      <c r="E189" s="14"/>
      <c r="F189" s="14"/>
      <c r="G189" s="4" t="s">
        <v>16</v>
      </c>
      <c r="H189" s="2"/>
      <c r="I189" s="2"/>
      <c r="J189" s="2"/>
      <c r="K189" s="2"/>
    </row>
    <row r="190" spans="1:11">
      <c r="A190" s="32" t="s">
        <v>58</v>
      </c>
      <c r="B190" s="28" t="s">
        <v>108</v>
      </c>
      <c r="C190" s="33" t="s">
        <v>76</v>
      </c>
      <c r="D190" s="14"/>
      <c r="E190" s="14"/>
      <c r="F190" s="14"/>
      <c r="G190" s="2" t="s">
        <v>12</v>
      </c>
      <c r="H190" s="2">
        <f>H192+H193</f>
        <v>442121</v>
      </c>
      <c r="I190" s="2">
        <f t="shared" ref="I190:J190" si="31">I192+I193</f>
        <v>283092.5</v>
      </c>
      <c r="J190" s="2">
        <f t="shared" si="31"/>
        <v>283092.5</v>
      </c>
      <c r="K190" s="2"/>
    </row>
    <row r="191" spans="1:11">
      <c r="A191" s="27"/>
      <c r="B191" s="28"/>
      <c r="C191" s="33"/>
      <c r="D191" s="14"/>
      <c r="E191" s="14"/>
      <c r="F191" s="14"/>
      <c r="G191" s="2" t="s">
        <v>13</v>
      </c>
      <c r="H191" s="2"/>
      <c r="I191" s="2"/>
      <c r="J191" s="2"/>
      <c r="K191" s="2"/>
    </row>
    <row r="192" spans="1:11">
      <c r="A192" s="27"/>
      <c r="B192" s="28"/>
      <c r="C192" s="33"/>
      <c r="D192" s="14" t="s">
        <v>85</v>
      </c>
      <c r="E192" s="14">
        <v>100</v>
      </c>
      <c r="F192" s="22">
        <f>I192/H192*E192</f>
        <v>64.030548198343894</v>
      </c>
      <c r="G192" s="2" t="s">
        <v>14</v>
      </c>
      <c r="H192" s="2">
        <v>442121</v>
      </c>
      <c r="I192" s="2">
        <v>283092.5</v>
      </c>
      <c r="J192" s="2">
        <v>283092.5</v>
      </c>
      <c r="K192" s="2"/>
    </row>
    <row r="193" spans="1:11">
      <c r="A193" s="27"/>
      <c r="B193" s="28"/>
      <c r="C193" s="33"/>
      <c r="D193" s="14"/>
      <c r="E193" s="14"/>
      <c r="F193" s="14"/>
      <c r="G193" s="2" t="s">
        <v>15</v>
      </c>
      <c r="H193" s="2"/>
      <c r="I193" s="2">
        <v>0</v>
      </c>
      <c r="J193" s="2"/>
      <c r="K193" s="2"/>
    </row>
    <row r="194" spans="1:11" ht="30">
      <c r="A194" s="27"/>
      <c r="B194" s="28"/>
      <c r="C194" s="33"/>
      <c r="D194" s="14"/>
      <c r="E194" s="14"/>
      <c r="F194" s="14"/>
      <c r="G194" s="4" t="s">
        <v>16</v>
      </c>
      <c r="H194" s="2"/>
      <c r="I194" s="2"/>
      <c r="J194" s="2"/>
      <c r="K194" s="2"/>
    </row>
    <row r="195" spans="1:11">
      <c r="A195" s="32" t="s">
        <v>59</v>
      </c>
      <c r="B195" s="28" t="s">
        <v>69</v>
      </c>
      <c r="C195" s="33" t="s">
        <v>76</v>
      </c>
      <c r="D195" s="14"/>
      <c r="E195" s="14"/>
      <c r="F195" s="14"/>
      <c r="G195" s="2" t="s">
        <v>12</v>
      </c>
      <c r="H195" s="2">
        <f>H197</f>
        <v>1434.8</v>
      </c>
      <c r="I195" s="2">
        <f t="shared" ref="I195:J195" si="32">I197</f>
        <v>0</v>
      </c>
      <c r="J195" s="2">
        <f t="shared" si="32"/>
        <v>0</v>
      </c>
      <c r="K195" s="2"/>
    </row>
    <row r="196" spans="1:11">
      <c r="A196" s="27"/>
      <c r="B196" s="28"/>
      <c r="C196" s="33"/>
      <c r="D196" s="14"/>
      <c r="E196" s="14"/>
      <c r="F196" s="14"/>
      <c r="G196" s="2" t="s">
        <v>13</v>
      </c>
      <c r="H196" s="2"/>
      <c r="I196" s="2"/>
      <c r="J196" s="2"/>
      <c r="K196" s="2"/>
    </row>
    <row r="197" spans="1:11">
      <c r="A197" s="27"/>
      <c r="B197" s="28"/>
      <c r="C197" s="33"/>
      <c r="D197" s="14" t="s">
        <v>85</v>
      </c>
      <c r="E197" s="14">
        <v>100</v>
      </c>
      <c r="F197" s="14">
        <f>I197/H197*E197</f>
        <v>0</v>
      </c>
      <c r="G197" s="2" t="s">
        <v>14</v>
      </c>
      <c r="H197" s="2">
        <v>1434.8</v>
      </c>
      <c r="I197" s="2">
        <v>0</v>
      </c>
      <c r="J197" s="2">
        <v>0</v>
      </c>
      <c r="K197" s="2"/>
    </row>
    <row r="198" spans="1:11">
      <c r="A198" s="27"/>
      <c r="B198" s="28"/>
      <c r="C198" s="33"/>
      <c r="D198" s="14"/>
      <c r="E198" s="14"/>
      <c r="F198" s="14"/>
      <c r="G198" s="2" t="s">
        <v>15</v>
      </c>
      <c r="H198" s="2"/>
      <c r="I198" s="2"/>
      <c r="J198" s="2"/>
      <c r="K198" s="2"/>
    </row>
    <row r="199" spans="1:11" ht="30">
      <c r="A199" s="27"/>
      <c r="B199" s="28"/>
      <c r="C199" s="33"/>
      <c r="D199" s="14"/>
      <c r="E199" s="14"/>
      <c r="F199" s="14"/>
      <c r="G199" s="4" t="s">
        <v>16</v>
      </c>
      <c r="H199" s="2"/>
      <c r="I199" s="2"/>
      <c r="J199" s="2"/>
      <c r="K199" s="2"/>
    </row>
    <row r="200" spans="1:11">
      <c r="A200" s="32" t="s">
        <v>59</v>
      </c>
      <c r="B200" s="28" t="s">
        <v>69</v>
      </c>
      <c r="C200" s="33" t="s">
        <v>76</v>
      </c>
      <c r="D200" s="26"/>
      <c r="E200" s="26"/>
      <c r="F200" s="26"/>
      <c r="G200" s="2" t="s">
        <v>12</v>
      </c>
      <c r="H200" s="2">
        <f>H202</f>
        <v>36.9</v>
      </c>
      <c r="I200" s="2">
        <f t="shared" ref="I200:J200" si="33">I202</f>
        <v>0</v>
      </c>
      <c r="J200" s="2">
        <f t="shared" si="33"/>
        <v>0</v>
      </c>
      <c r="K200" s="2"/>
    </row>
    <row r="201" spans="1:11">
      <c r="A201" s="27"/>
      <c r="B201" s="28"/>
      <c r="C201" s="33"/>
      <c r="D201" s="26"/>
      <c r="E201" s="26"/>
      <c r="F201" s="26"/>
      <c r="G201" s="2" t="s">
        <v>13</v>
      </c>
      <c r="H201" s="2"/>
      <c r="I201" s="2"/>
      <c r="J201" s="2"/>
      <c r="K201" s="2"/>
    </row>
    <row r="202" spans="1:11">
      <c r="A202" s="27"/>
      <c r="B202" s="28"/>
      <c r="C202" s="33"/>
      <c r="D202" s="26" t="s">
        <v>85</v>
      </c>
      <c r="E202" s="26">
        <v>100</v>
      </c>
      <c r="F202" s="26">
        <f>I202/H202*E202</f>
        <v>0</v>
      </c>
      <c r="G202" s="2" t="s">
        <v>14</v>
      </c>
      <c r="H202" s="2">
        <v>36.9</v>
      </c>
      <c r="I202" s="2">
        <v>0</v>
      </c>
      <c r="J202" s="2">
        <v>0</v>
      </c>
      <c r="K202" s="2"/>
    </row>
    <row r="203" spans="1:11">
      <c r="A203" s="27"/>
      <c r="B203" s="28"/>
      <c r="C203" s="33"/>
      <c r="D203" s="26"/>
      <c r="E203" s="26"/>
      <c r="F203" s="26"/>
      <c r="G203" s="2" t="s">
        <v>15</v>
      </c>
      <c r="H203" s="2"/>
      <c r="I203" s="2"/>
      <c r="J203" s="2"/>
      <c r="K203" s="2"/>
    </row>
    <row r="204" spans="1:11" ht="30">
      <c r="A204" s="27"/>
      <c r="B204" s="28"/>
      <c r="C204" s="33"/>
      <c r="D204" s="26"/>
      <c r="E204" s="26"/>
      <c r="F204" s="26"/>
      <c r="G204" s="4" t="s">
        <v>16</v>
      </c>
      <c r="H204" s="2"/>
      <c r="I204" s="2"/>
      <c r="J204" s="2"/>
      <c r="K204" s="2"/>
    </row>
    <row r="205" spans="1:11">
      <c r="A205" s="32" t="s">
        <v>60</v>
      </c>
      <c r="B205" s="28" t="s">
        <v>70</v>
      </c>
      <c r="C205" s="33" t="s">
        <v>76</v>
      </c>
      <c r="D205" s="14"/>
      <c r="E205" s="14"/>
      <c r="F205" s="14"/>
      <c r="G205" s="2" t="s">
        <v>12</v>
      </c>
      <c r="H205" s="2">
        <f>H207+H208</f>
        <v>124</v>
      </c>
      <c r="I205" s="2">
        <f t="shared" ref="I205:J205" si="34">I207+I208</f>
        <v>9.1</v>
      </c>
      <c r="J205" s="2">
        <f t="shared" si="34"/>
        <v>9.1</v>
      </c>
      <c r="K205" s="2"/>
    </row>
    <row r="206" spans="1:11">
      <c r="A206" s="27"/>
      <c r="B206" s="28"/>
      <c r="C206" s="33"/>
      <c r="D206" s="14"/>
      <c r="E206" s="14"/>
      <c r="F206" s="14"/>
      <c r="G206" s="2" t="s">
        <v>13</v>
      </c>
      <c r="H206" s="2"/>
      <c r="I206" s="2"/>
      <c r="J206" s="2"/>
      <c r="K206" s="2"/>
    </row>
    <row r="207" spans="1:11">
      <c r="A207" s="27"/>
      <c r="B207" s="28"/>
      <c r="C207" s="33"/>
      <c r="D207" s="14" t="s">
        <v>85</v>
      </c>
      <c r="E207" s="14">
        <v>100</v>
      </c>
      <c r="F207" s="22">
        <f>I207/H207*E207</f>
        <v>7.3387096774193541</v>
      </c>
      <c r="G207" s="2" t="s">
        <v>14</v>
      </c>
      <c r="H207" s="2">
        <v>124</v>
      </c>
      <c r="I207" s="2">
        <v>9.1</v>
      </c>
      <c r="J207" s="2">
        <v>9.1</v>
      </c>
      <c r="K207" s="2"/>
    </row>
    <row r="208" spans="1:11">
      <c r="A208" s="27"/>
      <c r="B208" s="28"/>
      <c r="C208" s="33"/>
      <c r="D208" s="14"/>
      <c r="E208" s="14"/>
      <c r="F208" s="14"/>
      <c r="G208" s="2" t="s">
        <v>15</v>
      </c>
      <c r="H208" s="2"/>
      <c r="I208" s="2"/>
      <c r="J208" s="2"/>
      <c r="K208" s="2"/>
    </row>
    <row r="209" spans="1:11" ht="30">
      <c r="A209" s="27"/>
      <c r="B209" s="28"/>
      <c r="C209" s="33"/>
      <c r="D209" s="14"/>
      <c r="E209" s="14"/>
      <c r="F209" s="14"/>
      <c r="G209" s="4" t="s">
        <v>16</v>
      </c>
      <c r="H209" s="2"/>
      <c r="I209" s="2"/>
      <c r="J209" s="2"/>
      <c r="K209" s="2"/>
    </row>
    <row r="210" spans="1:11">
      <c r="A210" s="32" t="s">
        <v>61</v>
      </c>
      <c r="B210" s="28" t="s">
        <v>71</v>
      </c>
      <c r="C210" s="33" t="s">
        <v>76</v>
      </c>
      <c r="D210" s="14"/>
      <c r="E210" s="14"/>
      <c r="F210" s="14"/>
      <c r="G210" s="2" t="s">
        <v>12</v>
      </c>
      <c r="H210" s="2">
        <f>H212+H213</f>
        <v>7275.1</v>
      </c>
      <c r="I210" s="2">
        <f t="shared" ref="I210:J210" si="35">I212+I213</f>
        <v>7261.9</v>
      </c>
      <c r="J210" s="2">
        <f t="shared" si="35"/>
        <v>7261.9</v>
      </c>
      <c r="K210" s="2"/>
    </row>
    <row r="211" spans="1:11">
      <c r="A211" s="27"/>
      <c r="B211" s="28"/>
      <c r="C211" s="33"/>
      <c r="D211" s="14"/>
      <c r="E211" s="14"/>
      <c r="F211" s="14"/>
      <c r="G211" s="2" t="s">
        <v>13</v>
      </c>
      <c r="H211" s="2"/>
      <c r="I211" s="2"/>
      <c r="J211" s="2"/>
      <c r="K211" s="2"/>
    </row>
    <row r="212" spans="1:11">
      <c r="A212" s="27"/>
      <c r="B212" s="28"/>
      <c r="C212" s="33"/>
      <c r="D212" s="14" t="s">
        <v>85</v>
      </c>
      <c r="E212" s="14">
        <v>100</v>
      </c>
      <c r="F212" s="22">
        <f>I212/H212*E212</f>
        <v>99.818559195062605</v>
      </c>
      <c r="G212" s="2" t="s">
        <v>14</v>
      </c>
      <c r="H212" s="2">
        <v>7275.1</v>
      </c>
      <c r="I212" s="2">
        <v>7261.9</v>
      </c>
      <c r="J212" s="2">
        <v>7261.9</v>
      </c>
      <c r="K212" s="2"/>
    </row>
    <row r="213" spans="1:11">
      <c r="A213" s="27"/>
      <c r="B213" s="28"/>
      <c r="C213" s="33"/>
      <c r="D213" s="14"/>
      <c r="E213" s="14"/>
      <c r="F213" s="14"/>
      <c r="G213" s="2" t="s">
        <v>15</v>
      </c>
      <c r="H213" s="2"/>
      <c r="I213" s="2"/>
      <c r="J213" s="2"/>
      <c r="K213" s="2"/>
    </row>
    <row r="214" spans="1:11" ht="30">
      <c r="A214" s="27"/>
      <c r="B214" s="28"/>
      <c r="C214" s="33"/>
      <c r="D214" s="14"/>
      <c r="E214" s="14"/>
      <c r="F214" s="14"/>
      <c r="G214" s="4" t="s">
        <v>16</v>
      </c>
      <c r="H214" s="2"/>
      <c r="I214" s="2"/>
      <c r="J214" s="2"/>
      <c r="K214" s="2"/>
    </row>
    <row r="215" spans="1:11">
      <c r="A215" s="32" t="s">
        <v>112</v>
      </c>
      <c r="B215" s="28" t="s">
        <v>72</v>
      </c>
      <c r="C215" s="33" t="s">
        <v>76</v>
      </c>
      <c r="D215" s="14"/>
      <c r="E215" s="14"/>
      <c r="F215" s="14"/>
      <c r="G215" s="2" t="s">
        <v>12</v>
      </c>
      <c r="H215" s="2">
        <f>H217+H218</f>
        <v>4192.6000000000004</v>
      </c>
      <c r="I215" s="2">
        <f t="shared" ref="I215:J215" si="36">I217+I218</f>
        <v>2306.4</v>
      </c>
      <c r="J215" s="2">
        <f t="shared" si="36"/>
        <v>2306.4</v>
      </c>
      <c r="K215" s="2"/>
    </row>
    <row r="216" spans="1:11">
      <c r="A216" s="27"/>
      <c r="B216" s="28"/>
      <c r="C216" s="33"/>
      <c r="D216" s="14"/>
      <c r="E216" s="14"/>
      <c r="F216" s="14"/>
      <c r="G216" s="2" t="s">
        <v>13</v>
      </c>
      <c r="H216" s="2"/>
      <c r="I216" s="2"/>
      <c r="J216" s="2"/>
      <c r="K216" s="2"/>
    </row>
    <row r="217" spans="1:11">
      <c r="A217" s="27"/>
      <c r="B217" s="28"/>
      <c r="C217" s="33"/>
      <c r="D217" s="14" t="s">
        <v>85</v>
      </c>
      <c r="E217" s="14">
        <v>100</v>
      </c>
      <c r="F217" s="22">
        <f>I217/H217*E217</f>
        <v>55.011210227543764</v>
      </c>
      <c r="G217" s="2" t="s">
        <v>14</v>
      </c>
      <c r="H217" s="2">
        <v>4192.6000000000004</v>
      </c>
      <c r="I217" s="2">
        <v>2306.4</v>
      </c>
      <c r="J217" s="2">
        <v>2306.4</v>
      </c>
      <c r="K217" s="2"/>
    </row>
    <row r="218" spans="1:11">
      <c r="A218" s="27"/>
      <c r="B218" s="28"/>
      <c r="C218" s="33"/>
      <c r="D218" s="14"/>
      <c r="E218" s="14"/>
      <c r="F218" s="14"/>
      <c r="G218" s="2" t="s">
        <v>15</v>
      </c>
      <c r="H218" s="2"/>
      <c r="I218" s="2"/>
      <c r="J218" s="2"/>
      <c r="K218" s="2"/>
    </row>
    <row r="219" spans="1:11" ht="30">
      <c r="A219" s="27"/>
      <c r="B219" s="28"/>
      <c r="C219" s="33"/>
      <c r="D219" s="14"/>
      <c r="E219" s="14"/>
      <c r="F219" s="14"/>
      <c r="G219" s="4" t="s">
        <v>16</v>
      </c>
      <c r="H219" s="2"/>
      <c r="I219" s="2"/>
      <c r="J219" s="2"/>
      <c r="K219" s="2"/>
    </row>
    <row r="220" spans="1:11" ht="15" customHeight="1">
      <c r="A220" s="32" t="s">
        <v>61</v>
      </c>
      <c r="B220" s="28" t="s">
        <v>73</v>
      </c>
      <c r="C220" s="33" t="s">
        <v>76</v>
      </c>
      <c r="D220" s="14"/>
      <c r="E220" s="14"/>
      <c r="F220" s="14"/>
      <c r="G220" s="2" t="s">
        <v>12</v>
      </c>
      <c r="H220" s="2">
        <f>H222+H223</f>
        <v>1961.8</v>
      </c>
      <c r="I220" s="2">
        <f t="shared" ref="I220:J220" si="37">I222+I223</f>
        <v>980.9</v>
      </c>
      <c r="J220" s="2">
        <f t="shared" si="37"/>
        <v>980.9</v>
      </c>
      <c r="K220" s="2"/>
    </row>
    <row r="221" spans="1:11">
      <c r="A221" s="27"/>
      <c r="B221" s="28"/>
      <c r="C221" s="33"/>
      <c r="D221" s="14"/>
      <c r="E221" s="14"/>
      <c r="F221" s="14"/>
      <c r="G221" s="2" t="s">
        <v>13</v>
      </c>
      <c r="H221" s="2"/>
      <c r="I221" s="2"/>
      <c r="J221" s="2"/>
      <c r="K221" s="2"/>
    </row>
    <row r="222" spans="1:11">
      <c r="A222" s="27"/>
      <c r="B222" s="28"/>
      <c r="C222" s="33"/>
      <c r="D222" s="14" t="s">
        <v>85</v>
      </c>
      <c r="E222" s="14">
        <v>100</v>
      </c>
      <c r="F222" s="14">
        <f>I222/H222*E222</f>
        <v>50</v>
      </c>
      <c r="G222" s="2" t="s">
        <v>14</v>
      </c>
      <c r="H222" s="2">
        <v>1961.8</v>
      </c>
      <c r="I222" s="2">
        <v>980.9</v>
      </c>
      <c r="J222" s="2">
        <v>980.9</v>
      </c>
      <c r="K222" s="2"/>
    </row>
    <row r="223" spans="1:11">
      <c r="A223" s="27"/>
      <c r="B223" s="28"/>
      <c r="C223" s="33"/>
      <c r="D223" s="14"/>
      <c r="E223" s="14"/>
      <c r="F223" s="14"/>
      <c r="G223" s="2" t="s">
        <v>15</v>
      </c>
      <c r="H223" s="2"/>
      <c r="I223" s="2"/>
      <c r="J223" s="2"/>
      <c r="K223" s="2"/>
    </row>
    <row r="224" spans="1:11" ht="30">
      <c r="A224" s="27"/>
      <c r="B224" s="28"/>
      <c r="C224" s="33"/>
      <c r="D224" s="14"/>
      <c r="E224" s="14"/>
      <c r="F224" s="14"/>
      <c r="G224" s="4" t="s">
        <v>16</v>
      </c>
      <c r="H224" s="2"/>
      <c r="I224" s="2"/>
      <c r="J224" s="2"/>
      <c r="K224" s="2"/>
    </row>
    <row r="225" spans="1:11" ht="15" customHeight="1">
      <c r="A225" s="32" t="s">
        <v>61</v>
      </c>
      <c r="B225" s="28" t="s">
        <v>87</v>
      </c>
      <c r="C225" s="33" t="s">
        <v>76</v>
      </c>
      <c r="D225" s="14"/>
      <c r="E225" s="14"/>
      <c r="F225" s="14"/>
      <c r="G225" s="2" t="s">
        <v>12</v>
      </c>
      <c r="H225" s="2">
        <f>H227+H228</f>
        <v>932.9</v>
      </c>
      <c r="I225" s="2">
        <f t="shared" ref="I225:J225" si="38">I227+I228</f>
        <v>932.9</v>
      </c>
      <c r="J225" s="2">
        <f t="shared" si="38"/>
        <v>932.9</v>
      </c>
      <c r="K225" s="2"/>
    </row>
    <row r="226" spans="1:11">
      <c r="A226" s="27"/>
      <c r="B226" s="28"/>
      <c r="C226" s="33"/>
      <c r="D226" s="14"/>
      <c r="E226" s="14"/>
      <c r="F226" s="14"/>
      <c r="G226" s="2" t="s">
        <v>13</v>
      </c>
      <c r="H226" s="2"/>
      <c r="I226" s="2"/>
      <c r="J226" s="2"/>
      <c r="K226" s="2"/>
    </row>
    <row r="227" spans="1:11">
      <c r="A227" s="27"/>
      <c r="B227" s="28"/>
      <c r="C227" s="33"/>
      <c r="D227" s="14" t="s">
        <v>85</v>
      </c>
      <c r="E227" s="14">
        <v>100</v>
      </c>
      <c r="F227" s="14">
        <f>I227/H227*E227</f>
        <v>100</v>
      </c>
      <c r="G227" s="2" t="s">
        <v>14</v>
      </c>
      <c r="H227" s="2">
        <v>932.9</v>
      </c>
      <c r="I227" s="2">
        <v>932.9</v>
      </c>
      <c r="J227" s="2">
        <v>932.9</v>
      </c>
      <c r="K227" s="2"/>
    </row>
    <row r="228" spans="1:11">
      <c r="A228" s="27"/>
      <c r="B228" s="28"/>
      <c r="C228" s="33"/>
      <c r="D228" s="14"/>
      <c r="E228" s="14"/>
      <c r="F228" s="14"/>
      <c r="G228" s="2" t="s">
        <v>15</v>
      </c>
      <c r="H228" s="2"/>
      <c r="I228" s="2"/>
      <c r="J228" s="2"/>
      <c r="K228" s="2"/>
    </row>
    <row r="229" spans="1:11" ht="30">
      <c r="A229" s="27"/>
      <c r="B229" s="28"/>
      <c r="C229" s="33"/>
      <c r="D229" s="14"/>
      <c r="E229" s="14"/>
      <c r="F229" s="14"/>
      <c r="G229" s="4" t="s">
        <v>16</v>
      </c>
      <c r="H229" s="2"/>
      <c r="I229" s="2"/>
      <c r="J229" s="2"/>
      <c r="K229" s="2"/>
    </row>
    <row r="230" spans="1:11">
      <c r="A230" s="32" t="s">
        <v>61</v>
      </c>
      <c r="B230" s="28" t="s">
        <v>113</v>
      </c>
      <c r="C230" s="33" t="s">
        <v>76</v>
      </c>
      <c r="D230" s="14"/>
      <c r="E230" s="14"/>
      <c r="F230" s="14"/>
      <c r="G230" s="2" t="s">
        <v>12</v>
      </c>
      <c r="H230" s="2">
        <f>H232+H233+H231</f>
        <v>250</v>
      </c>
      <c r="I230" s="2">
        <f t="shared" ref="I230:J230" si="39">I232+I233+I231</f>
        <v>192</v>
      </c>
      <c r="J230" s="2">
        <f t="shared" si="39"/>
        <v>192</v>
      </c>
      <c r="K230" s="2"/>
    </row>
    <row r="231" spans="1:11">
      <c r="A231" s="27"/>
      <c r="B231" s="28"/>
      <c r="C231" s="33"/>
      <c r="D231" s="14"/>
      <c r="E231" s="14"/>
      <c r="F231" s="22"/>
      <c r="G231" s="2" t="s">
        <v>13</v>
      </c>
      <c r="H231" s="2"/>
      <c r="I231" s="2"/>
      <c r="J231" s="2"/>
      <c r="K231" s="2"/>
    </row>
    <row r="232" spans="1:11">
      <c r="A232" s="27"/>
      <c r="B232" s="28"/>
      <c r="C232" s="33"/>
      <c r="D232" s="26"/>
      <c r="E232" s="26"/>
      <c r="F232" s="22"/>
      <c r="G232" s="2" t="s">
        <v>14</v>
      </c>
      <c r="H232" s="2"/>
      <c r="I232" s="2"/>
      <c r="J232" s="2"/>
      <c r="K232" s="2"/>
    </row>
    <row r="233" spans="1:11">
      <c r="A233" s="27"/>
      <c r="B233" s="28"/>
      <c r="C233" s="33"/>
      <c r="D233" s="26" t="s">
        <v>85</v>
      </c>
      <c r="E233" s="26">
        <v>100</v>
      </c>
      <c r="F233" s="22">
        <f t="shared" ref="F233" si="40">I233/H233*E233</f>
        <v>76.8</v>
      </c>
      <c r="G233" s="2" t="s">
        <v>15</v>
      </c>
      <c r="H233" s="2">
        <v>250</v>
      </c>
      <c r="I233" s="2">
        <v>192</v>
      </c>
      <c r="J233" s="2">
        <v>192</v>
      </c>
      <c r="K233" s="2"/>
    </row>
    <row r="234" spans="1:11" ht="30">
      <c r="A234" s="27"/>
      <c r="B234" s="28"/>
      <c r="C234" s="33"/>
      <c r="D234" s="14"/>
      <c r="E234" s="14"/>
      <c r="F234" s="14"/>
      <c r="G234" s="4" t="s">
        <v>16</v>
      </c>
      <c r="H234" s="2"/>
      <c r="I234" s="2"/>
      <c r="J234" s="2"/>
      <c r="K234" s="2"/>
    </row>
    <row r="235" spans="1:11">
      <c r="A235" s="32" t="s">
        <v>112</v>
      </c>
      <c r="B235" s="28" t="s">
        <v>74</v>
      </c>
      <c r="C235" s="33" t="s">
        <v>76</v>
      </c>
      <c r="D235" s="14"/>
      <c r="E235" s="14"/>
      <c r="F235" s="14"/>
      <c r="G235" s="2" t="s">
        <v>12</v>
      </c>
      <c r="H235" s="2">
        <f>H237+H238</f>
        <v>10858.9</v>
      </c>
      <c r="I235" s="2">
        <f t="shared" ref="I235:J235" si="41">I237+I238</f>
        <v>5555.9</v>
      </c>
      <c r="J235" s="2">
        <f t="shared" si="41"/>
        <v>5555.9</v>
      </c>
      <c r="K235" s="2"/>
    </row>
    <row r="236" spans="1:11">
      <c r="A236" s="27"/>
      <c r="B236" s="28"/>
      <c r="C236" s="33"/>
      <c r="D236" s="14"/>
      <c r="E236" s="14"/>
      <c r="F236" s="14"/>
      <c r="G236" s="2" t="s">
        <v>13</v>
      </c>
      <c r="H236" s="2"/>
      <c r="I236" s="2"/>
      <c r="J236" s="2"/>
      <c r="K236" s="2"/>
    </row>
    <row r="237" spans="1:11">
      <c r="A237" s="27"/>
      <c r="B237" s="28"/>
      <c r="C237" s="33"/>
      <c r="D237" s="14"/>
      <c r="E237" s="14"/>
      <c r="F237" s="14"/>
      <c r="G237" s="2" t="s">
        <v>14</v>
      </c>
      <c r="H237" s="2"/>
      <c r="I237" s="2"/>
      <c r="J237" s="2"/>
      <c r="K237" s="2"/>
    </row>
    <row r="238" spans="1:11">
      <c r="A238" s="27"/>
      <c r="B238" s="28"/>
      <c r="C238" s="33"/>
      <c r="D238" s="14" t="s">
        <v>85</v>
      </c>
      <c r="E238" s="14">
        <v>100</v>
      </c>
      <c r="F238" s="22">
        <f>I238/H238*E238</f>
        <v>51.164482590317618</v>
      </c>
      <c r="G238" s="2" t="s">
        <v>15</v>
      </c>
      <c r="H238" s="2">
        <v>10858.9</v>
      </c>
      <c r="I238" s="2">
        <v>5555.9</v>
      </c>
      <c r="J238" s="2">
        <v>5555.9</v>
      </c>
      <c r="K238" s="2"/>
    </row>
    <row r="239" spans="1:11" ht="30">
      <c r="A239" s="27"/>
      <c r="B239" s="28"/>
      <c r="C239" s="33"/>
      <c r="D239" s="14"/>
      <c r="E239" s="14"/>
      <c r="F239" s="14"/>
      <c r="G239" s="4" t="s">
        <v>16</v>
      </c>
      <c r="H239" s="2"/>
      <c r="I239" s="2"/>
      <c r="J239" s="2"/>
      <c r="K239" s="2"/>
    </row>
    <row r="240" spans="1:11">
      <c r="A240" s="32" t="s">
        <v>114</v>
      </c>
      <c r="B240" s="28" t="s">
        <v>75</v>
      </c>
      <c r="C240" s="33" t="s">
        <v>76</v>
      </c>
      <c r="D240" s="14"/>
      <c r="E240" s="14"/>
      <c r="F240" s="14"/>
      <c r="G240" s="2" t="s">
        <v>12</v>
      </c>
      <c r="H240" s="2">
        <f>H242+H243</f>
        <v>538.5</v>
      </c>
      <c r="I240" s="2">
        <f t="shared" ref="I240:J240" si="42">I242+I243</f>
        <v>291.89999999999998</v>
      </c>
      <c r="J240" s="2">
        <f t="shared" si="42"/>
        <v>291.89999999999998</v>
      </c>
      <c r="K240" s="2"/>
    </row>
    <row r="241" spans="1:11">
      <c r="A241" s="27"/>
      <c r="B241" s="28"/>
      <c r="C241" s="33"/>
      <c r="D241" s="14"/>
      <c r="E241" s="14"/>
      <c r="F241" s="14"/>
      <c r="G241" s="2" t="s">
        <v>13</v>
      </c>
      <c r="H241" s="2"/>
      <c r="I241" s="2"/>
      <c r="J241" s="2"/>
      <c r="K241" s="2"/>
    </row>
    <row r="242" spans="1:11">
      <c r="A242" s="27"/>
      <c r="B242" s="28"/>
      <c r="C242" s="33"/>
      <c r="D242" s="14"/>
      <c r="E242" s="14"/>
      <c r="F242" s="14"/>
      <c r="G242" s="2" t="s">
        <v>14</v>
      </c>
      <c r="H242" s="2"/>
      <c r="I242" s="2"/>
      <c r="J242" s="2"/>
      <c r="K242" s="2"/>
    </row>
    <row r="243" spans="1:11">
      <c r="A243" s="27"/>
      <c r="B243" s="28"/>
      <c r="C243" s="33"/>
      <c r="D243" s="14" t="s">
        <v>85</v>
      </c>
      <c r="E243" s="14">
        <v>100</v>
      </c>
      <c r="F243" s="22">
        <f>I243/H243*E243</f>
        <v>54.206128133704738</v>
      </c>
      <c r="G243" s="2" t="s">
        <v>15</v>
      </c>
      <c r="H243" s="2">
        <v>538.5</v>
      </c>
      <c r="I243" s="2">
        <v>291.89999999999998</v>
      </c>
      <c r="J243" s="2">
        <v>291.89999999999998</v>
      </c>
      <c r="K243" s="2"/>
    </row>
    <row r="244" spans="1:11" ht="30">
      <c r="A244" s="27"/>
      <c r="B244" s="28"/>
      <c r="C244" s="33"/>
      <c r="D244" s="14"/>
      <c r="E244" s="14"/>
      <c r="F244" s="14"/>
      <c r="G244" s="4" t="s">
        <v>16</v>
      </c>
      <c r="H244" s="2"/>
      <c r="I244" s="2"/>
      <c r="J244" s="2"/>
      <c r="K244" s="2"/>
    </row>
    <row r="245" spans="1:11">
      <c r="A245" s="9"/>
    </row>
    <row r="250" spans="1:11">
      <c r="B250" s="15" t="s">
        <v>79</v>
      </c>
      <c r="G250" t="s">
        <v>80</v>
      </c>
    </row>
  </sheetData>
  <mergeCells count="159">
    <mergeCell ref="A170:A174"/>
    <mergeCell ref="B170:B174"/>
    <mergeCell ref="C170:C174"/>
    <mergeCell ref="A110:A114"/>
    <mergeCell ref="B110:B114"/>
    <mergeCell ref="C110:C114"/>
    <mergeCell ref="A95:A99"/>
    <mergeCell ref="B95:B99"/>
    <mergeCell ref="C95:C99"/>
    <mergeCell ref="A100:A104"/>
    <mergeCell ref="B100:B104"/>
    <mergeCell ref="C100:C104"/>
    <mergeCell ref="A105:A109"/>
    <mergeCell ref="B105:B109"/>
    <mergeCell ref="A190:A194"/>
    <mergeCell ref="B190:B194"/>
    <mergeCell ref="C190:C194"/>
    <mergeCell ref="A145:A149"/>
    <mergeCell ref="B145:B149"/>
    <mergeCell ref="C145:C149"/>
    <mergeCell ref="A150:A154"/>
    <mergeCell ref="B150:B154"/>
    <mergeCell ref="C150:C154"/>
    <mergeCell ref="A175:A179"/>
    <mergeCell ref="B175:B179"/>
    <mergeCell ref="C175:C179"/>
    <mergeCell ref="A160:A164"/>
    <mergeCell ref="B160:B164"/>
    <mergeCell ref="C160:C164"/>
    <mergeCell ref="A165:A169"/>
    <mergeCell ref="B165:B169"/>
    <mergeCell ref="A180:A184"/>
    <mergeCell ref="B180:B184"/>
    <mergeCell ref="C180:C184"/>
    <mergeCell ref="A185:A189"/>
    <mergeCell ref="B185:B189"/>
    <mergeCell ref="C185:C189"/>
    <mergeCell ref="C165:C169"/>
    <mergeCell ref="C105:C109"/>
    <mergeCell ref="A85:A89"/>
    <mergeCell ref="B85:B89"/>
    <mergeCell ref="C85:C89"/>
    <mergeCell ref="A90:A94"/>
    <mergeCell ref="B90:B94"/>
    <mergeCell ref="C90:C94"/>
    <mergeCell ref="A75:A79"/>
    <mergeCell ref="B75:B79"/>
    <mergeCell ref="C75:C79"/>
    <mergeCell ref="A80:A84"/>
    <mergeCell ref="B80:B84"/>
    <mergeCell ref="C80:C84"/>
    <mergeCell ref="A65:A69"/>
    <mergeCell ref="B65:B69"/>
    <mergeCell ref="C65:C69"/>
    <mergeCell ref="A70:A74"/>
    <mergeCell ref="B70:B74"/>
    <mergeCell ref="C70:C74"/>
    <mergeCell ref="A55:A59"/>
    <mergeCell ref="B55:B59"/>
    <mergeCell ref="C55:C59"/>
    <mergeCell ref="A60:A64"/>
    <mergeCell ref="B60:B64"/>
    <mergeCell ref="C60:C64"/>
    <mergeCell ref="A45:A49"/>
    <mergeCell ref="B45:B49"/>
    <mergeCell ref="C45:C49"/>
    <mergeCell ref="A50:A54"/>
    <mergeCell ref="B50:B54"/>
    <mergeCell ref="C50:C54"/>
    <mergeCell ref="A35:A39"/>
    <mergeCell ref="B35:B39"/>
    <mergeCell ref="C35:C39"/>
    <mergeCell ref="A40:A44"/>
    <mergeCell ref="B40:B44"/>
    <mergeCell ref="C40:C44"/>
    <mergeCell ref="A25:A29"/>
    <mergeCell ref="B25:B29"/>
    <mergeCell ref="C25:C29"/>
    <mergeCell ref="A30:A34"/>
    <mergeCell ref="B30:B34"/>
    <mergeCell ref="C30:C34"/>
    <mergeCell ref="A14:K14"/>
    <mergeCell ref="A15:K15"/>
    <mergeCell ref="A19:A24"/>
    <mergeCell ref="B19:B24"/>
    <mergeCell ref="C19:C24"/>
    <mergeCell ref="G19:G20"/>
    <mergeCell ref="I17:J17"/>
    <mergeCell ref="H16:K16"/>
    <mergeCell ref="G16:G18"/>
    <mergeCell ref="C16:C18"/>
    <mergeCell ref="B16:B18"/>
    <mergeCell ref="A16:A18"/>
    <mergeCell ref="D16:F16"/>
    <mergeCell ref="D17:D18"/>
    <mergeCell ref="E17:E18"/>
    <mergeCell ref="F17:F18"/>
    <mergeCell ref="A8:K8"/>
    <mergeCell ref="A10:K10"/>
    <mergeCell ref="A11:K11"/>
    <mergeCell ref="A12:K12"/>
    <mergeCell ref="A1:K1"/>
    <mergeCell ref="A2:K2"/>
    <mergeCell ref="A3:K3"/>
    <mergeCell ref="A4:K4"/>
    <mergeCell ref="A5:K5"/>
    <mergeCell ref="A6:K6"/>
    <mergeCell ref="A7:K7"/>
    <mergeCell ref="C115:C119"/>
    <mergeCell ref="B115:B119"/>
    <mergeCell ref="A115:A119"/>
    <mergeCell ref="A135:A139"/>
    <mergeCell ref="B135:B139"/>
    <mergeCell ref="C135:C139"/>
    <mergeCell ref="A140:A144"/>
    <mergeCell ref="B140:B144"/>
    <mergeCell ref="C140:C144"/>
    <mergeCell ref="A125:A129"/>
    <mergeCell ref="B125:B129"/>
    <mergeCell ref="C125:C129"/>
    <mergeCell ref="A130:A134"/>
    <mergeCell ref="B130:B134"/>
    <mergeCell ref="C130:C134"/>
    <mergeCell ref="A240:A244"/>
    <mergeCell ref="B240:B244"/>
    <mergeCell ref="C240:C244"/>
    <mergeCell ref="A220:A224"/>
    <mergeCell ref="B220:B224"/>
    <mergeCell ref="C220:C224"/>
    <mergeCell ref="A225:A229"/>
    <mergeCell ref="B225:B229"/>
    <mergeCell ref="C225:C229"/>
    <mergeCell ref="A230:A234"/>
    <mergeCell ref="B230:B234"/>
    <mergeCell ref="C230:C234"/>
    <mergeCell ref="A120:A124"/>
    <mergeCell ref="B120:B124"/>
    <mergeCell ref="C120:C124"/>
    <mergeCell ref="A200:A204"/>
    <mergeCell ref="B200:B204"/>
    <mergeCell ref="C200:C204"/>
    <mergeCell ref="A235:A239"/>
    <mergeCell ref="B235:B239"/>
    <mergeCell ref="C235:C239"/>
    <mergeCell ref="A215:A219"/>
    <mergeCell ref="B215:B219"/>
    <mergeCell ref="C215:C219"/>
    <mergeCell ref="A210:A214"/>
    <mergeCell ref="B210:B214"/>
    <mergeCell ref="C210:C214"/>
    <mergeCell ref="A155:A159"/>
    <mergeCell ref="B155:B159"/>
    <mergeCell ref="C155:C159"/>
    <mergeCell ref="A195:A199"/>
    <mergeCell ref="B195:B199"/>
    <mergeCell ref="C195:C199"/>
    <mergeCell ref="A205:A209"/>
    <mergeCell ref="B205:B209"/>
    <mergeCell ref="C205:C2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Морковская НБ</dc:creator>
  <cp:lastModifiedBy>User</cp:lastModifiedBy>
  <dcterms:created xsi:type="dcterms:W3CDTF">2015-06-05T18:19:34Z</dcterms:created>
  <dcterms:modified xsi:type="dcterms:W3CDTF">2026-07-17T12:12:54Z</dcterms:modified>
</cp:coreProperties>
</file>