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8195" windowHeight="7485"/>
  </bookViews>
  <sheets>
    <sheet name="Лист2" sheetId="2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N204" i="2"/>
  <c r="M204"/>
  <c r="M227" s="1"/>
  <c r="H204"/>
  <c r="G204"/>
  <c r="H292"/>
  <c r="F133"/>
  <c r="D133"/>
  <c r="E133"/>
  <c r="G133"/>
  <c r="H133"/>
  <c r="K133"/>
  <c r="L133"/>
  <c r="M133"/>
  <c r="N133"/>
  <c r="O133"/>
  <c r="P133"/>
  <c r="Q133"/>
  <c r="S133"/>
  <c r="T133"/>
  <c r="U133"/>
  <c r="F34"/>
  <c r="R52"/>
  <c r="I52"/>
  <c r="F52"/>
  <c r="Q144"/>
  <c r="P144"/>
  <c r="H144"/>
  <c r="G144"/>
  <c r="O285"/>
  <c r="I285"/>
  <c r="F285"/>
  <c r="R86"/>
  <c r="I86"/>
  <c r="F86"/>
  <c r="F74"/>
  <c r="R45"/>
  <c r="I45"/>
  <c r="F45"/>
  <c r="L204"/>
  <c r="H227"/>
  <c r="G227"/>
  <c r="E204"/>
  <c r="E227" s="1"/>
  <c r="D204"/>
  <c r="E144"/>
  <c r="D144"/>
  <c r="R289"/>
  <c r="P292"/>
  <c r="Q292"/>
  <c r="D292"/>
  <c r="E286"/>
  <c r="G286"/>
  <c r="H286"/>
  <c r="J286"/>
  <c r="K286"/>
  <c r="L286"/>
  <c r="M286"/>
  <c r="N286"/>
  <c r="P286"/>
  <c r="Q286"/>
  <c r="I272"/>
  <c r="R272"/>
  <c r="F272"/>
  <c r="O248"/>
  <c r="I248"/>
  <c r="F248"/>
  <c r="O240"/>
  <c r="I240"/>
  <c r="F240"/>
  <c r="O174"/>
  <c r="I174"/>
  <c r="F174"/>
  <c r="D286"/>
  <c r="D227"/>
  <c r="H98"/>
  <c r="E98"/>
  <c r="Q98"/>
  <c r="G98"/>
  <c r="D98"/>
  <c r="E34"/>
  <c r="D34"/>
  <c r="N227"/>
  <c r="N162"/>
  <c r="M162"/>
  <c r="E292"/>
  <c r="G292"/>
  <c r="I292" s="1"/>
  <c r="I96"/>
  <c r="F96"/>
  <c r="R96"/>
  <c r="P98"/>
  <c r="I117"/>
  <c r="I101"/>
  <c r="I215"/>
  <c r="I217"/>
  <c r="I213"/>
  <c r="O186"/>
  <c r="I186"/>
  <c r="F186"/>
  <c r="O178"/>
  <c r="F149"/>
  <c r="R109"/>
  <c r="I109"/>
  <c r="R17"/>
  <c r="M292"/>
  <c r="I289"/>
  <c r="F289"/>
  <c r="O217"/>
  <c r="O215"/>
  <c r="O213"/>
  <c r="F215"/>
  <c r="F217"/>
  <c r="F213"/>
  <c r="O196"/>
  <c r="I196"/>
  <c r="F196"/>
  <c r="N194"/>
  <c r="M194"/>
  <c r="H194"/>
  <c r="G194"/>
  <c r="E194"/>
  <c r="D194"/>
  <c r="I178"/>
  <c r="F178"/>
  <c r="O165"/>
  <c r="I165"/>
  <c r="F165"/>
  <c r="O164"/>
  <c r="I164"/>
  <c r="F164"/>
  <c r="H162"/>
  <c r="G162"/>
  <c r="E162"/>
  <c r="D162"/>
  <c r="O154"/>
  <c r="I154"/>
  <c r="F154"/>
  <c r="O150"/>
  <c r="I150"/>
  <c r="F150"/>
  <c r="O149"/>
  <c r="I149"/>
  <c r="R135"/>
  <c r="R144" s="1"/>
  <c r="I135"/>
  <c r="I144" s="1"/>
  <c r="F135"/>
  <c r="F144" s="1"/>
  <c r="R117"/>
  <c r="F109"/>
  <c r="F117"/>
  <c r="R101"/>
  <c r="F101"/>
  <c r="R88"/>
  <c r="F88"/>
  <c r="R37"/>
  <c r="I37"/>
  <c r="F37"/>
  <c r="G34"/>
  <c r="H34"/>
  <c r="J34"/>
  <c r="K34"/>
  <c r="L34"/>
  <c r="M34"/>
  <c r="M146" s="1"/>
  <c r="N34"/>
  <c r="P34"/>
  <c r="Q34"/>
  <c r="S34"/>
  <c r="T34"/>
  <c r="U34"/>
  <c r="R25"/>
  <c r="F25"/>
  <c r="O34"/>
  <c r="I17"/>
  <c r="F17"/>
  <c r="I204" l="1"/>
  <c r="R292"/>
  <c r="R286"/>
  <c r="I286"/>
  <c r="F286"/>
  <c r="O286"/>
  <c r="F292"/>
  <c r="D228"/>
  <c r="O146"/>
  <c r="G146"/>
  <c r="N146"/>
  <c r="D146"/>
  <c r="D293" s="1"/>
  <c r="O204"/>
  <c r="N228"/>
  <c r="F204"/>
  <c r="E146"/>
  <c r="H146"/>
  <c r="Q146"/>
  <c r="Q293" s="1"/>
  <c r="P146"/>
  <c r="P293" s="1"/>
  <c r="F162"/>
  <c r="F194"/>
  <c r="G228"/>
  <c r="M228"/>
  <c r="M293" s="1"/>
  <c r="H228"/>
  <c r="E228"/>
  <c r="F227"/>
  <c r="I227"/>
  <c r="O194"/>
  <c r="I194"/>
  <c r="I98"/>
  <c r="R98"/>
  <c r="I162"/>
  <c r="O162"/>
  <c r="F98"/>
  <c r="N293" l="1"/>
  <c r="H293"/>
  <c r="R293"/>
  <c r="G293"/>
  <c r="F228"/>
  <c r="O227"/>
  <c r="O228"/>
  <c r="E293"/>
  <c r="I146"/>
  <c r="F146"/>
  <c r="I228"/>
  <c r="R146"/>
  <c r="O293"/>
  <c r="F293" l="1"/>
  <c r="I293"/>
</calcChain>
</file>

<file path=xl/sharedStrings.xml><?xml version="1.0" encoding="utf-8"?>
<sst xmlns="http://schemas.openxmlformats.org/spreadsheetml/2006/main" count="218" uniqueCount="149">
  <si>
    <t xml:space="preserve">Субсидии бюджетным учреждениям Проведение районного этапа областного конкурса "Лучший воспитатель образовательной организации"                           </t>
  </si>
  <si>
    <t>Проведение районного этапа областного конкурса "Учитель года Пензенской области"</t>
  </si>
  <si>
    <t>Проведение районного конкурса школьных библиотек</t>
  </si>
  <si>
    <t>Проведение районного конкурса «Одарённый ребёнок»</t>
  </si>
  <si>
    <t xml:space="preserve">Оплата пребывания учащихся в профильных  лагерных сменах </t>
  </si>
  <si>
    <t>Денежное поощрение выпускников, окончивших среднюю школу с отличием</t>
  </si>
  <si>
    <t>Расходы на выплаты персоналу муниципальных органов (администрирование)</t>
  </si>
  <si>
    <t>Проведение районных фестивалей , научно – практических конференций  педагогических кадров Проведение августовской конференции педагогических кадров и торжественногоо мероприятия ,посвященногого дню учителя</t>
  </si>
  <si>
    <t>итого по задаче 1.2</t>
  </si>
  <si>
    <t>№п/п</t>
  </si>
  <si>
    <t>Наименование мероприятий</t>
  </si>
  <si>
    <t>ед. изм.</t>
  </si>
  <si>
    <t>%</t>
  </si>
  <si>
    <t>Показатели реализацтии мероприятий</t>
  </si>
  <si>
    <t>Всего</t>
  </si>
  <si>
    <t>федеральный бюджет</t>
  </si>
  <si>
    <t>бюджет Пензенской области</t>
  </si>
  <si>
    <t>бюджет Бессоновского района</t>
  </si>
  <si>
    <t>внебюджетные источники</t>
  </si>
  <si>
    <t>в том числе по источникам</t>
  </si>
  <si>
    <t>Приложение №10</t>
  </si>
  <si>
    <t>к Порядку</t>
  </si>
  <si>
    <t>разработки и реализации муниципальных программ</t>
  </si>
  <si>
    <t>Бессоновского района</t>
  </si>
  <si>
    <t>1.1.2</t>
  </si>
  <si>
    <t>тыс.руб.</t>
  </si>
  <si>
    <t>Всего по задаче1.4</t>
  </si>
  <si>
    <t>Приобретение инвентаря для проведения  профильных смен "Лидер","Спортивная смена" на базе палаточных лагерей</t>
  </si>
  <si>
    <t>Организация отдыха детей в загородных стационарных детских оздоровительных лагерях в каникулярное время за счет субсидий, предоставляемых из бюджета Пензенской облати бюджетам муниципальных районов .(софинансирование из районного бюджета)</t>
  </si>
  <si>
    <t>Организация отдыха детей в  оздоровительных лагерях с дневным пребыванием  в каникулярное время за счет субсидий, предоставляемых из бюджета Пензенской облати бюджетам муниципальных районов. (организация отдыха в лагерях дневного пребывания)</t>
  </si>
  <si>
    <t xml:space="preserve">Организация отдыха детей, проживающих на территории Бессоновского района в лагерях труда и отдыха сезонного пребывания на базе муниципальных образовательных организаций Бессоновского района за  счет субсидий,  предоставляемых из бюджета Пензенской облати </t>
  </si>
  <si>
    <t>Организация трудовой занятости подростков Бессоновского района при общеобразовательных организациях совместно с центром занятости Бессоновского рай она в период летних каникул</t>
  </si>
  <si>
    <t xml:space="preserve">Расходы на обеспечение деятельности  (оказание услуг)  муниципальных учреждений (Детская школа искусств )  в рамках подпрограммы  </t>
  </si>
  <si>
    <t>Отчет  об исполнении мероприятий программы Бессоновского района</t>
  </si>
  <si>
    <t>(тыс. руб.)</t>
  </si>
  <si>
    <t>1.1.1</t>
  </si>
  <si>
    <t>Переход на новые образовательные стандарты</t>
  </si>
  <si>
    <t>Субсидии бюджетным учреждениям в том числе</t>
  </si>
  <si>
    <t>в том числе</t>
  </si>
  <si>
    <t xml:space="preserve">Выплата приемной семье на содержание подопечных детей </t>
  </si>
  <si>
    <t xml:space="preserve">Выплата вознаграждения приемным родителям </t>
  </si>
  <si>
    <t>Выплата семье опекуна на содержание подопечных детей</t>
  </si>
  <si>
    <t xml:space="preserve">Подпрограмма 3. «Организация отдыха, оздоровления, занятости детей и подростков в Бессоновском районе» </t>
  </si>
  <si>
    <t>Цель программы: развитие инфраструктуры оздоровления и отдыха детей, совершенствование механизмов и инструментов социальной и психолого-педагогической поддержки детей, формирование здорового образа жизни</t>
  </si>
  <si>
    <t>ВСЕГО по задаче 1.1</t>
  </si>
  <si>
    <t>итого по задаче 1.3</t>
  </si>
  <si>
    <t>3.2.1</t>
  </si>
  <si>
    <t>Организация районных профильных смен "Лидер","Спортивная смена" на базе палаточных лагерей</t>
  </si>
  <si>
    <t>3.1.1</t>
  </si>
  <si>
    <t>3.1.2</t>
  </si>
  <si>
    <t>3.3.1</t>
  </si>
  <si>
    <t>3.3.2</t>
  </si>
  <si>
    <t>3.3.3</t>
  </si>
  <si>
    <t>3.3.4</t>
  </si>
  <si>
    <t>1.2.1</t>
  </si>
  <si>
    <t>1.2.4</t>
  </si>
  <si>
    <t>1.2.5</t>
  </si>
  <si>
    <t>1.3.1</t>
  </si>
  <si>
    <t>3.1.3</t>
  </si>
  <si>
    <t>Всего по подпрограмме 3</t>
  </si>
  <si>
    <t>Всего по подпрограмме 2</t>
  </si>
  <si>
    <t>Итого по подпрограмме 4</t>
  </si>
  <si>
    <t>1.2.6</t>
  </si>
  <si>
    <t>1.2.7</t>
  </si>
  <si>
    <t>1.2.8</t>
  </si>
  <si>
    <t>1.2.9</t>
  </si>
  <si>
    <t>1.2.10</t>
  </si>
  <si>
    <t>1.2.11</t>
  </si>
  <si>
    <t>1.2.12</t>
  </si>
  <si>
    <t>1.3.3</t>
  </si>
  <si>
    <t>1.4.1</t>
  </si>
  <si>
    <t>3.3.5</t>
  </si>
  <si>
    <t>Материально-тенхнческое оснащение и ремонт летних оздоровительных лагерей при муниципальных организациях Бессоновского района</t>
  </si>
  <si>
    <t>Задача 3.1.Увеличение масштабов и повышение качества услуг по организации отдыха и оздоровления детей и подростков в Бессоновском районе</t>
  </si>
  <si>
    <t>Задача 3.2 Развитие и укрепление материальной базы в детских оздоровительных лагерях</t>
  </si>
  <si>
    <t>Задача 3.3 Реализация профильных образовательных программ в учреждениях отдыха и оздоровления детей;</t>
  </si>
  <si>
    <t>Задача 3.4. Обеспечение организованной занятости подростков, проживающих на территории Бессоновского района</t>
  </si>
  <si>
    <t>Задача 4.1 Совершенствование структуры Управления образования и своевременное  осуществление оплаты труда</t>
  </si>
  <si>
    <t>4.1.1</t>
  </si>
  <si>
    <t>Проведение мероприятий направленных на подготовку, участие, поддержку одаренных детей,проведение районных олмпиад по общеобразовательным предметам,научно-практических конференций,творческих конкурсов,сборов,участие в областых мероприятиях.</t>
  </si>
  <si>
    <t>Обеспечение охраны безопасности детей на базе палаточных лагерей.</t>
  </si>
  <si>
    <t>Проведение ГИА</t>
  </si>
  <si>
    <t>Проведение противоклещевых обработок и мероприятий по борьбе с грызунами в ЛТО и палаточных лагерях.</t>
  </si>
  <si>
    <t>Адресные меры социальной поддержки обучащимся дошкольных образовательных организаций - дотации на питание детям из многодетных  малообеспеченных семей и детям инвалидам</t>
  </si>
  <si>
    <t>2.1.1</t>
  </si>
  <si>
    <t>Адресные меры социальной поддержки обучащимся общеобразовательных организаций - дотации на питание школьникам из многодетных  малообеспеченных семей, детям инвалидам и детям с ограниченными возможностями здоровья</t>
  </si>
  <si>
    <t>1.2.3</t>
  </si>
  <si>
    <t>1.3.2.</t>
  </si>
  <si>
    <t xml:space="preserve">Подпрограмма 2. «Исполнение государственных полномочий Пензенской области в сфере образования» </t>
  </si>
  <si>
    <t>2.1.2</t>
  </si>
  <si>
    <t>2.1.3</t>
  </si>
  <si>
    <t>2.1.4</t>
  </si>
  <si>
    <t>Всего по задаче 2.1</t>
  </si>
  <si>
    <t>2.2.1</t>
  </si>
  <si>
    <t>2.2.3</t>
  </si>
  <si>
    <t>2.2.4</t>
  </si>
  <si>
    <t>Всего по задаче 2.2</t>
  </si>
  <si>
    <t>Исполнение отдельных государственных полномочий по осуществлению денежных выплат молодым специалистам (педагогическим работникам) муниципальных образовательных организаций дополнительного образования в сфере культуры</t>
  </si>
  <si>
    <t>2.3.1</t>
  </si>
  <si>
    <t>Всего по задаче 2.3</t>
  </si>
  <si>
    <t>2.3.2</t>
  </si>
  <si>
    <t>2.3.3</t>
  </si>
  <si>
    <t>Подпрограмма 4 "Обеспечение деятельности Управления образования Бессоновского района Пензенской области"</t>
  </si>
  <si>
    <t xml:space="preserve"> Прочая закупка товаров  и услуг для обеспечения  муниципальных нужд</t>
  </si>
  <si>
    <t>Иные закупки товаров, работ и услуг для обеспечения  (муниципальных) нужд( администрирование)</t>
  </si>
  <si>
    <t xml:space="preserve">Задача 1.3. «Развитие системы дополнительного образования детей» </t>
  </si>
  <si>
    <t>1.3.4</t>
  </si>
  <si>
    <t>2.2.5</t>
  </si>
  <si>
    <t>Исполнение отдельных госполномочий в сфере образования по осуществлению денежных выплат молодым специалистам (педагогическим работникам) муниципальных общеобразовательных организаций и муниципальных общеобразовательных организаций дополнительного образова</t>
  </si>
  <si>
    <t>Задача 1.2. Развитие системы общего образовпния ,создание условий для равного доступа к качественному образованию детей с ограниченными возможностями , создание единой информационной среды образования района"</t>
  </si>
  <si>
    <t>ВСЕГО ПО ПРОГРАММЕ 1</t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</si>
  <si>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Центр дополнительного образования детей)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</t>
    </r>
  </si>
  <si>
    <r>
      <t xml:space="preserve">Расходы на обеспечение деятельности (оказание услуг)  муниципального учреждения </t>
    </r>
    <r>
      <rPr>
        <b/>
        <sz val="9"/>
        <rFont val="Times New Roman"/>
        <family val="1"/>
        <charset val="204"/>
      </rPr>
      <t xml:space="preserve"> ( ДЮСШ) </t>
    </r>
    <r>
      <rPr>
        <sz val="9"/>
        <rFont val="Times New Roman"/>
        <family val="1"/>
        <charset val="204"/>
      </rPr>
      <t>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«Развитие  об</t>
    </r>
  </si>
  <si>
    <r>
      <t>Задача 1.4. «Методическое сопровождение муниципальной программы</t>
    </r>
    <r>
      <rPr>
        <sz val="9"/>
        <rFont val="Times New Roman"/>
        <family val="1"/>
        <charset val="204"/>
      </rPr>
      <t xml:space="preserve">» </t>
    </r>
  </si>
  <si>
    <r>
      <t>Задача 2.1. «Финансовое обеспечение государственных полномочий Пензенской области в сфере дошкольного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</si>
  <si>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2.2. «Финансовое обеспечение государственных полномочий Пензенской области в сфере общего и дополнительного образования</t>
    </r>
    <r>
      <rPr>
        <sz val="9"/>
        <rFont val="Times New Roman"/>
        <family val="1"/>
        <charset val="204"/>
      </rPr>
      <t xml:space="preserve">»  </t>
    </r>
  </si>
  <si>
    <r>
      <t>Задача 2.3. «Финансовое обеспечение государственных полномочий Пензенской области в сфере опеки и попечительства</t>
    </r>
    <r>
      <rPr>
        <sz val="9"/>
        <rFont val="Times New Roman"/>
        <family val="1"/>
        <charset val="204"/>
      </rPr>
      <t xml:space="preserve">»  </t>
    </r>
  </si>
  <si>
    <r>
      <t>Содержание ребенка в семье опекуна и приемной семье</t>
    </r>
    <r>
      <rPr>
        <sz val="9"/>
        <rFont val="Times New Roman"/>
        <family val="1"/>
        <charset val="204"/>
      </rPr>
      <t>, а также вознаграждение, причитающееся приемному родителю в рамках подпрограммы «Развитие дошкольного, общего и дополнительного образования детей»  муниципальной программы Бессоновского района Пензенской</t>
    </r>
  </si>
  <si>
    <r>
      <t xml:space="preserve"> "Обеспечение деятельности </t>
    </r>
    <r>
      <rPr>
        <b/>
        <sz val="9"/>
        <rFont val="Times New Roman"/>
        <family val="1"/>
        <charset val="204"/>
      </rPr>
      <t>Управления образования</t>
    </r>
    <r>
      <rPr>
        <sz val="9"/>
        <rFont val="Times New Roman"/>
        <family val="1"/>
        <charset val="204"/>
      </rPr>
      <t xml:space="preserve"> Бессоновского района Пензенской области"</t>
    </r>
  </si>
  <si>
    <t>Подпрограмма 1."Развитие муниципальной системы дошкольного образования"</t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</si>
  <si>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(детские сады)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программы Бессоновского района Пензенской области «Развит</t>
    </r>
  </si>
  <si>
    <r>
      <t xml:space="preserve">Расходы на обеспечение деятельности (оказание услуг)  муниципальных учреждений </t>
    </r>
    <r>
      <rPr>
        <b/>
        <sz val="9"/>
        <rFont val="Times New Roman"/>
        <family val="1"/>
        <charset val="204"/>
      </rPr>
      <t xml:space="preserve">(школы-детские сады, школы начальные , неполные средние и средние) 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муниципальной прогр</t>
    </r>
  </si>
  <si>
    <r>
      <t xml:space="preserve">Расходы на обеспечение деятельности  (оказание услуг)  муниципальных учреждений </t>
    </r>
    <r>
      <rPr>
        <b/>
        <sz val="9"/>
        <rFont val="Times New Roman"/>
        <family val="1"/>
        <charset val="204"/>
      </rPr>
      <t>(Методический центр</t>
    </r>
    <r>
      <rPr>
        <sz val="9"/>
        <rFont val="Times New Roman"/>
        <family val="1"/>
        <charset val="204"/>
      </rPr>
      <t>)  в рамках подпрограммы  "Мероприятия в сфере образования" муниципальной программы Бессоновского района Пензенской области «Развитие  образования в Бессоно</t>
    </r>
  </si>
  <si>
    <r>
      <t>Компенсация части родительской платы</t>
    </r>
    <r>
      <rPr>
        <sz val="9"/>
        <rFont val="Times New Roman"/>
        <family val="1"/>
        <charset val="204"/>
      </rPr>
      <t xml:space="preserve">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  </t>
    </r>
  </si>
  <si>
    <r>
      <t xml:space="preserve">Исполнение отдельных государственных полномочий в сфере образования по финансированию </t>
    </r>
    <r>
      <rPr>
        <b/>
        <sz val="9"/>
        <rFont val="Times New Roman"/>
        <family val="1"/>
        <charset val="204"/>
      </rPr>
      <t>муниципальных ДОШКОЛЬНЫХ ОБРАЗОВАТЕЛЬНЫХ учреждений.</t>
    </r>
    <r>
      <rPr>
        <sz val="9"/>
        <rFont val="Times New Roman"/>
        <family val="1"/>
        <charset val="204"/>
      </rPr>
      <t xml:space="preserve">   Субсидии бюджетным учреждениям</t>
    </r>
  </si>
  <si>
    <r>
      <t>Предоставление мер с</t>
    </r>
    <r>
      <rPr>
        <b/>
        <sz val="9"/>
        <rFont val="Times New Roman"/>
        <family val="1"/>
        <charset val="204"/>
      </rPr>
      <t>оциальной поддержки педагогическим работникам</t>
    </r>
    <r>
      <rPr>
        <sz val="9"/>
        <rFont val="Times New Roman"/>
        <family val="1"/>
        <charset val="204"/>
      </rPr>
      <t xml:space="preserve"> Пензенской области работающим и проживающим в сельской местности, рабочих поселках (поселках городского типа) на территории Пензенской области, а также педагогическим работникам образовательных организаций</t>
    </r>
  </si>
  <si>
    <r>
      <t xml:space="preserve">Исполнение отдельных государственных полномочий в сфере образования по финансированию муниципальных </t>
    </r>
    <r>
      <rPr>
        <b/>
        <sz val="9"/>
        <rFont val="Times New Roman"/>
        <family val="1"/>
        <charset val="204"/>
      </rPr>
      <t xml:space="preserve">общеобразовательных учреждений </t>
    </r>
    <r>
      <rPr>
        <sz val="9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    Субсидии бюджетным учрежде</t>
    </r>
  </si>
  <si>
    <r>
      <t xml:space="preserve">Исполнение государственных полномочий по организации и осуществлению </t>
    </r>
    <r>
      <rPr>
        <b/>
        <sz val="9"/>
        <rFont val="Times New Roman"/>
        <family val="1"/>
        <charset val="204"/>
      </rPr>
      <t>деятельности по опеке и попечительству</t>
    </r>
    <r>
      <rPr>
        <sz val="9"/>
        <rFont val="Times New Roman"/>
        <family val="1"/>
        <charset val="204"/>
      </rPr>
      <t xml:space="preserve"> в рамках подпрограммы «Развитие дошкольного, общего и дополнительного образования детей»  муниципальной программы Бессоновского района Пензенской о</t>
    </r>
  </si>
  <si>
    <t>тыс. руб</t>
  </si>
  <si>
    <t>создание системы антитеррористической защищенности муниципальной ифраструктуры</t>
  </si>
  <si>
    <t>исполнение отдельных гос. полномочий в сфере образования по осуществлению выплат молодым специалтстам</t>
  </si>
  <si>
    <t>т.руб.</t>
  </si>
  <si>
    <t>"Развитие образования в Бессоновском районе на 2014-2022 годы"</t>
  </si>
  <si>
    <t>план на 2019год</t>
  </si>
  <si>
    <t>план на 2019 год</t>
  </si>
  <si>
    <t>факт за 2019 год</t>
  </si>
  <si>
    <t>факт за 2019год</t>
  </si>
  <si>
    <t>3.3.6</t>
  </si>
  <si>
    <t>Исполнение гос. полномлочий в сфере организации отдыха детей</t>
  </si>
  <si>
    <t xml:space="preserve"> </t>
  </si>
  <si>
    <t>Начальник управления образования</t>
  </si>
  <si>
    <t>С.Н.Назарова</t>
  </si>
  <si>
    <t>Модернизация материальной инфраструктуры  детских садов</t>
  </si>
  <si>
    <t>тыс. руб.</t>
  </si>
  <si>
    <t xml:space="preserve">гл.бухгалтер </t>
  </si>
  <si>
    <t>Ю.Ф.Перетрухина</t>
  </si>
  <si>
    <t>Модернизация материальной инфраструктуры   школы</t>
  </si>
  <si>
    <t>за 1 квартал 2020 года</t>
  </si>
  <si>
    <t>Меры поддержки в виде дополнительной ежемесячной стипендии студентам ,обучающимся по договорам целевого обучения</t>
  </si>
</sst>
</file>

<file path=xl/styles.xml><?xml version="1.0" encoding="utf-8"?>
<styleSheet xmlns="http://schemas.openxmlformats.org/spreadsheetml/2006/main">
  <numFmts count="3">
    <numFmt numFmtId="164" formatCode="_-* #,##0.00\ _₽_-;\-* #,##0.00\ _₽_-;_-* &quot;-&quot;??\ _₽_-;_-@_-"/>
    <numFmt numFmtId="165" formatCode="0.0"/>
    <numFmt numFmtId="166" formatCode="_-* #,##0\ _₽_-;\-* #,##0\ _₽_-;_-* &quot;-&quot;??\ _₽_-;_-@_-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Calibri"/>
      <family val="2"/>
      <charset val="204"/>
      <scheme val="minor"/>
    </font>
    <font>
      <b/>
      <i/>
      <sz val="9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3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Border="1"/>
    <xf numFmtId="165" fontId="0" fillId="0" borderId="0" xfId="0" applyNumberFormat="1"/>
    <xf numFmtId="0" fontId="0" fillId="2" borderId="0" xfId="0" applyFill="1"/>
    <xf numFmtId="0" fontId="2" fillId="2" borderId="0" xfId="1" applyFont="1" applyFill="1"/>
    <xf numFmtId="0" fontId="3" fillId="2" borderId="0" xfId="1" applyFont="1" applyFill="1" applyAlignment="1">
      <alignment horizontal="center"/>
    </xf>
    <xf numFmtId="0" fontId="5" fillId="2" borderId="0" xfId="0" applyFont="1" applyFill="1"/>
    <xf numFmtId="0" fontId="0" fillId="2" borderId="0" xfId="0" applyFont="1" applyFill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9" xfId="0" applyFont="1" applyFill="1" applyBorder="1"/>
    <xf numFmtId="0" fontId="9" fillId="2" borderId="10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vertical="center" wrapText="1"/>
    </xf>
    <xf numFmtId="0" fontId="6" fillId="2" borderId="14" xfId="0" applyFont="1" applyFill="1" applyBorder="1" applyAlignment="1"/>
    <xf numFmtId="0" fontId="6" fillId="2" borderId="3" xfId="0" applyFont="1" applyFill="1" applyBorder="1" applyAlignment="1"/>
    <xf numFmtId="0" fontId="6" fillId="2" borderId="2" xfId="0" applyFont="1" applyFill="1" applyBorder="1" applyAlignment="1"/>
    <xf numFmtId="49" fontId="7" fillId="2" borderId="1" xfId="2" applyNumberFormat="1" applyFont="1" applyFill="1" applyBorder="1" applyAlignment="1">
      <alignment horizontal="center"/>
    </xf>
    <xf numFmtId="49" fontId="8" fillId="2" borderId="2" xfId="2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8" fillId="2" borderId="2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/>
    <xf numFmtId="2" fontId="10" fillId="2" borderId="1" xfId="0" applyNumberFormat="1" applyFont="1" applyFill="1" applyBorder="1"/>
    <xf numFmtId="1" fontId="6" fillId="2" borderId="1" xfId="0" applyNumberFormat="1" applyFont="1" applyFill="1" applyBorder="1"/>
    <xf numFmtId="0" fontId="7" fillId="2" borderId="2" xfId="2" applyFont="1" applyFill="1" applyBorder="1" applyAlignment="1">
      <alignment horizontal="center" vertical="center" wrapText="1"/>
    </xf>
    <xf numFmtId="0" fontId="6" fillId="2" borderId="6" xfId="0" applyFont="1" applyFill="1" applyBorder="1"/>
    <xf numFmtId="2" fontId="12" fillId="2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9" xfId="2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/>
    </xf>
    <xf numFmtId="49" fontId="7" fillId="2" borderId="14" xfId="2" applyNumberFormat="1" applyFont="1" applyFill="1" applyBorder="1" applyAlignment="1">
      <alignment horizontal="center"/>
    </xf>
    <xf numFmtId="49" fontId="7" fillId="2" borderId="2" xfId="2" applyNumberFormat="1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9" fillId="2" borderId="13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165" fontId="10" fillId="2" borderId="1" xfId="0" applyNumberFormat="1" applyFont="1" applyFill="1" applyBorder="1"/>
    <xf numFmtId="0" fontId="7" fillId="2" borderId="1" xfId="2" applyFont="1" applyFill="1" applyBorder="1" applyAlignment="1">
      <alignment horizontal="center"/>
    </xf>
    <xf numFmtId="165" fontId="6" fillId="2" borderId="1" xfId="0" applyNumberFormat="1" applyFont="1" applyFill="1" applyBorder="1"/>
    <xf numFmtId="0" fontId="6" fillId="2" borderId="3" xfId="0" applyFont="1" applyFill="1" applyBorder="1" applyAlignment="1">
      <alignment horizontal="center" wrapText="1"/>
    </xf>
    <xf numFmtId="49" fontId="7" fillId="2" borderId="14" xfId="2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5" fillId="2" borderId="9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/>
    <xf numFmtId="0" fontId="6" fillId="2" borderId="2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/>
    </xf>
    <xf numFmtId="49" fontId="7" fillId="2" borderId="14" xfId="2" applyNumberFormat="1" applyFont="1" applyFill="1" applyBorder="1" applyAlignment="1">
      <alignment horizontal="center"/>
    </xf>
    <xf numFmtId="49" fontId="7" fillId="2" borderId="3" xfId="2" applyNumberFormat="1" applyFont="1" applyFill="1" applyBorder="1" applyAlignment="1">
      <alignment horizontal="center"/>
    </xf>
    <xf numFmtId="0" fontId="7" fillId="2" borderId="9" xfId="2" applyFont="1" applyFill="1" applyBorder="1" applyAlignment="1">
      <alignment horizontal="center" vertical="top" wrapText="1"/>
    </xf>
    <xf numFmtId="0" fontId="7" fillId="2" borderId="13" xfId="2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center" vertical="top" wrapText="1"/>
    </xf>
    <xf numFmtId="49" fontId="7" fillId="2" borderId="9" xfId="2" applyNumberFormat="1" applyFont="1" applyFill="1" applyBorder="1" applyAlignment="1">
      <alignment horizontal="center"/>
    </xf>
    <xf numFmtId="49" fontId="7" fillId="2" borderId="13" xfId="2" applyNumberFormat="1" applyFont="1" applyFill="1" applyBorder="1" applyAlignment="1">
      <alignment horizont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top" wrapText="1"/>
    </xf>
    <xf numFmtId="0" fontId="8" fillId="2" borderId="13" xfId="2" applyFont="1" applyFill="1" applyBorder="1" applyAlignment="1">
      <alignment horizontal="center" vertical="top" wrapText="1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14" xfId="2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/>
    </xf>
    <xf numFmtId="0" fontId="8" fillId="2" borderId="10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2" fontId="7" fillId="2" borderId="9" xfId="2" applyNumberFormat="1" applyFont="1" applyFill="1" applyBorder="1" applyAlignment="1">
      <alignment horizontal="center" vertical="center" wrapText="1"/>
    </xf>
    <xf numFmtId="2" fontId="7" fillId="2" borderId="13" xfId="2" applyNumberFormat="1" applyFont="1" applyFill="1" applyBorder="1" applyAlignment="1">
      <alignment horizontal="center" vertical="center" wrapText="1"/>
    </xf>
    <xf numFmtId="49" fontId="8" fillId="2" borderId="9" xfId="2" applyNumberFormat="1" applyFont="1" applyFill="1" applyBorder="1" applyAlignment="1">
      <alignment horizontal="center" vertical="center" wrapText="1"/>
    </xf>
    <xf numFmtId="49" fontId="8" fillId="2" borderId="10" xfId="2" applyNumberFormat="1" applyFont="1" applyFill="1" applyBorder="1" applyAlignment="1">
      <alignment horizontal="center" vertical="center" wrapText="1"/>
    </xf>
    <xf numFmtId="49" fontId="7" fillId="2" borderId="9" xfId="2" applyNumberFormat="1" applyFont="1" applyFill="1" applyBorder="1" applyAlignment="1">
      <alignment horizontal="center" vertical="center" wrapText="1"/>
    </xf>
    <xf numFmtId="49" fontId="7" fillId="2" borderId="13" xfId="2" applyNumberFormat="1" applyFont="1" applyFill="1" applyBorder="1" applyAlignment="1">
      <alignment horizontal="center" vertical="center" wrapText="1"/>
    </xf>
    <xf numFmtId="49" fontId="7" fillId="2" borderId="4" xfId="2" applyNumberFormat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2" fontId="7" fillId="2" borderId="4" xfId="2" applyNumberFormat="1" applyFont="1" applyFill="1" applyBorder="1" applyAlignment="1">
      <alignment horizontal="center" vertical="center" wrapText="1"/>
    </xf>
    <xf numFmtId="0" fontId="9" fillId="2" borderId="14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14" fontId="7" fillId="2" borderId="2" xfId="2" applyNumberFormat="1" applyFont="1" applyFill="1" applyBorder="1" applyAlignment="1">
      <alignment horizontal="center"/>
    </xf>
    <xf numFmtId="14" fontId="7" fillId="2" borderId="14" xfId="2" applyNumberFormat="1" applyFont="1" applyFill="1" applyBorder="1" applyAlignment="1">
      <alignment horizontal="center"/>
    </xf>
    <xf numFmtId="14" fontId="7" fillId="2" borderId="3" xfId="2" applyNumberFormat="1" applyFont="1" applyFill="1" applyBorder="1" applyAlignment="1">
      <alignment horizont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top" wrapText="1"/>
    </xf>
    <xf numFmtId="0" fontId="7" fillId="2" borderId="14" xfId="2" applyFont="1" applyFill="1" applyBorder="1" applyAlignment="1">
      <alignment horizontal="center" vertical="top" wrapText="1"/>
    </xf>
    <xf numFmtId="0" fontId="7" fillId="2" borderId="3" xfId="2" applyFont="1" applyFill="1" applyBorder="1" applyAlignment="1">
      <alignment horizontal="center" vertical="top" wrapText="1"/>
    </xf>
    <xf numFmtId="0" fontId="8" fillId="2" borderId="6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/>
    </xf>
    <xf numFmtId="0" fontId="8" fillId="2" borderId="8" xfId="2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/>
    </xf>
    <xf numFmtId="0" fontId="8" fillId="2" borderId="7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/>
    </xf>
    <xf numFmtId="1" fontId="6" fillId="2" borderId="14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 wrapText="1"/>
    </xf>
    <xf numFmtId="0" fontId="7" fillId="2" borderId="7" xfId="2" applyFont="1" applyFill="1" applyBorder="1" applyAlignment="1">
      <alignment horizontal="center" wrapText="1"/>
    </xf>
    <xf numFmtId="0" fontId="7" fillId="2" borderId="8" xfId="2" applyFont="1" applyFill="1" applyBorder="1" applyAlignment="1">
      <alignment horizontal="center" wrapText="1"/>
    </xf>
    <xf numFmtId="2" fontId="10" fillId="2" borderId="2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7" fillId="2" borderId="8" xfId="2" applyFont="1" applyFill="1" applyBorder="1" applyAlignment="1">
      <alignment horizontal="center" vertical="center" wrapText="1"/>
    </xf>
    <xf numFmtId="166" fontId="14" fillId="2" borderId="2" xfId="3" applyNumberFormat="1" applyFont="1" applyFill="1" applyBorder="1" applyAlignment="1">
      <alignment horizontal="center"/>
    </xf>
    <xf numFmtId="166" fontId="14" fillId="2" borderId="14" xfId="3" applyNumberFormat="1" applyFont="1" applyFill="1" applyBorder="1" applyAlignment="1">
      <alignment horizontal="center"/>
    </xf>
    <xf numFmtId="166" fontId="14" fillId="2" borderId="3" xfId="3" applyNumberFormat="1" applyFont="1" applyFill="1" applyBorder="1" applyAlignment="1">
      <alignment horizontal="center"/>
    </xf>
    <xf numFmtId="0" fontId="8" fillId="2" borderId="11" xfId="2" applyFont="1" applyFill="1" applyBorder="1" applyAlignment="1">
      <alignment horizontal="center"/>
    </xf>
  </cellXfs>
  <cellStyles count="4">
    <cellStyle name="Обычный" xfId="0" builtinId="0"/>
    <cellStyle name="Обычный_Лист1" xfId="1"/>
    <cellStyle name="Обычный_Лист2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296"/>
  <sheetViews>
    <sheetView tabSelected="1" workbookViewId="0">
      <selection activeCell="C10" sqref="C10"/>
    </sheetView>
  </sheetViews>
  <sheetFormatPr defaultRowHeight="15"/>
  <cols>
    <col min="1" max="1" width="3.7109375" customWidth="1"/>
    <col min="2" max="2" width="19.85546875" customWidth="1"/>
    <col min="3" max="3" width="6" customWidth="1"/>
    <col min="4" max="4" width="7.140625" customWidth="1"/>
    <col min="5" max="5" width="7.85546875" customWidth="1"/>
    <col min="6" max="6" width="9.140625" customWidth="1"/>
    <col min="7" max="7" width="8.28515625" customWidth="1"/>
    <col min="8" max="8" width="7.85546875" customWidth="1"/>
    <col min="9" max="9" width="4.85546875" customWidth="1"/>
    <col min="10" max="10" width="4.140625" customWidth="1"/>
    <col min="11" max="11" width="4" customWidth="1"/>
    <col min="12" max="12" width="4.140625" customWidth="1"/>
    <col min="13" max="13" width="7.85546875" customWidth="1"/>
    <col min="14" max="14" width="8.85546875" customWidth="1"/>
    <col min="15" max="15" width="5.42578125" customWidth="1"/>
    <col min="16" max="16" width="7.42578125" customWidth="1"/>
    <col min="17" max="17" width="7" customWidth="1"/>
    <col min="18" max="18" width="5.42578125" customWidth="1"/>
    <col min="19" max="19" width="4.7109375" customWidth="1"/>
    <col min="20" max="20" width="3.85546875" customWidth="1"/>
    <col min="21" max="21" width="3.140625" customWidth="1"/>
  </cols>
  <sheetData>
    <row r="2" spans="1:21">
      <c r="P2" t="s">
        <v>20</v>
      </c>
    </row>
    <row r="3" spans="1:21">
      <c r="P3" t="s">
        <v>21</v>
      </c>
    </row>
    <row r="4" spans="1:21">
      <c r="M4" t="s">
        <v>22</v>
      </c>
    </row>
    <row r="5" spans="1:21">
      <c r="O5" t="s">
        <v>23</v>
      </c>
    </row>
    <row r="6" spans="1:2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>
      <c r="A7" s="3"/>
      <c r="B7" s="3"/>
      <c r="C7" s="3"/>
      <c r="D7" s="4"/>
      <c r="E7" s="4"/>
      <c r="F7" s="5"/>
      <c r="G7" s="4"/>
      <c r="H7" s="4"/>
      <c r="I7" s="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8.75">
      <c r="A8" s="3"/>
      <c r="B8" s="3"/>
      <c r="C8" s="6" t="s">
        <v>33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Q8" s="3"/>
      <c r="R8" s="3"/>
      <c r="S8" s="3"/>
      <c r="T8" s="3"/>
      <c r="U8" s="3"/>
    </row>
    <row r="9" spans="1:21" ht="18.75">
      <c r="A9" s="3"/>
      <c r="B9" s="3"/>
      <c r="C9" s="6"/>
      <c r="D9" s="6" t="s">
        <v>147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3"/>
      <c r="R9" s="3"/>
      <c r="S9" s="3"/>
      <c r="T9" s="3"/>
      <c r="U9" s="3"/>
    </row>
    <row r="10" spans="1:21" ht="18.75">
      <c r="A10" s="3"/>
      <c r="B10" s="3"/>
      <c r="C10" s="6" t="s">
        <v>132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3"/>
      <c r="R10" s="3"/>
      <c r="S10" s="3"/>
      <c r="T10" s="3"/>
      <c r="U10" s="3"/>
    </row>
    <row r="11" spans="1:21" ht="18.75">
      <c r="A11" s="3"/>
      <c r="B11" s="3"/>
      <c r="C11" s="3"/>
      <c r="D11" s="6"/>
      <c r="E11" s="6"/>
      <c r="F11" s="6"/>
      <c r="G11" s="6"/>
      <c r="H11" s="6"/>
      <c r="I11" s="6"/>
      <c r="J11" s="6"/>
      <c r="K11" s="6"/>
      <c r="L11" s="6"/>
      <c r="M11" s="6" t="s">
        <v>34</v>
      </c>
      <c r="N11" s="6"/>
      <c r="O11" s="6"/>
      <c r="P11" s="7"/>
      <c r="Q11" s="3"/>
      <c r="R11" s="3"/>
      <c r="S11" s="3"/>
      <c r="T11" s="3"/>
      <c r="U11" s="3"/>
    </row>
    <row r="12" spans="1:21">
      <c r="A12" s="123" t="s">
        <v>9</v>
      </c>
      <c r="B12" s="123" t="s">
        <v>10</v>
      </c>
      <c r="C12" s="124" t="s">
        <v>13</v>
      </c>
      <c r="D12" s="125"/>
      <c r="E12" s="125"/>
      <c r="F12" s="126"/>
      <c r="G12" s="124" t="s">
        <v>14</v>
      </c>
      <c r="H12" s="125"/>
      <c r="I12" s="126"/>
      <c r="J12" s="123" t="s">
        <v>19</v>
      </c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</row>
    <row r="13" spans="1:21" ht="39" customHeight="1">
      <c r="A13" s="123"/>
      <c r="B13" s="123"/>
      <c r="C13" s="127"/>
      <c r="D13" s="128"/>
      <c r="E13" s="128"/>
      <c r="F13" s="129"/>
      <c r="G13" s="127"/>
      <c r="H13" s="128"/>
      <c r="I13" s="129"/>
      <c r="J13" s="130" t="s">
        <v>15</v>
      </c>
      <c r="K13" s="130"/>
      <c r="L13" s="130"/>
      <c r="M13" s="131" t="s">
        <v>16</v>
      </c>
      <c r="N13" s="132"/>
      <c r="O13" s="133"/>
      <c r="P13" s="130" t="s">
        <v>17</v>
      </c>
      <c r="Q13" s="130"/>
      <c r="R13" s="130"/>
      <c r="S13" s="130" t="s">
        <v>18</v>
      </c>
      <c r="T13" s="130"/>
      <c r="U13" s="130"/>
    </row>
    <row r="14" spans="1:21" ht="60">
      <c r="A14" s="8"/>
      <c r="B14" s="8"/>
      <c r="C14" s="9" t="s">
        <v>11</v>
      </c>
      <c r="D14" s="31" t="s">
        <v>133</v>
      </c>
      <c r="E14" s="31" t="s">
        <v>136</v>
      </c>
      <c r="F14" s="9" t="s">
        <v>12</v>
      </c>
      <c r="G14" s="31" t="s">
        <v>134</v>
      </c>
      <c r="H14" s="31" t="s">
        <v>135</v>
      </c>
      <c r="I14" s="9" t="s">
        <v>12</v>
      </c>
      <c r="J14" s="31" t="s">
        <v>134</v>
      </c>
      <c r="K14" s="32" t="s">
        <v>139</v>
      </c>
      <c r="L14" s="9" t="s">
        <v>12</v>
      </c>
      <c r="M14" s="31" t="s">
        <v>134</v>
      </c>
      <c r="N14" s="31" t="s">
        <v>136</v>
      </c>
      <c r="O14" s="9" t="s">
        <v>12</v>
      </c>
      <c r="P14" s="31" t="s">
        <v>134</v>
      </c>
      <c r="Q14" s="31" t="s">
        <v>135</v>
      </c>
      <c r="R14" s="9" t="s">
        <v>12</v>
      </c>
      <c r="S14" s="31" t="s">
        <v>134</v>
      </c>
      <c r="T14" s="31" t="s">
        <v>135</v>
      </c>
      <c r="U14" s="9" t="s">
        <v>12</v>
      </c>
    </row>
    <row r="15" spans="1:21">
      <c r="A15" s="8">
        <v>1</v>
      </c>
      <c r="B15" s="10">
        <v>2</v>
      </c>
      <c r="C15" s="9">
        <v>3</v>
      </c>
      <c r="D15" s="9">
        <v>4</v>
      </c>
      <c r="E15" s="9">
        <v>5</v>
      </c>
      <c r="F15" s="9">
        <v>6</v>
      </c>
      <c r="G15" s="9">
        <v>7</v>
      </c>
      <c r="H15" s="9">
        <v>8</v>
      </c>
      <c r="I15" s="9">
        <v>9</v>
      </c>
      <c r="J15" s="9">
        <v>10</v>
      </c>
      <c r="K15" s="9">
        <v>11</v>
      </c>
      <c r="L15" s="9">
        <v>12</v>
      </c>
      <c r="M15" s="9">
        <v>13</v>
      </c>
      <c r="N15" s="9">
        <v>14</v>
      </c>
      <c r="O15" s="9">
        <v>15</v>
      </c>
      <c r="P15" s="9">
        <v>16</v>
      </c>
      <c r="Q15" s="9">
        <v>17</v>
      </c>
      <c r="R15" s="9">
        <v>18</v>
      </c>
      <c r="S15" s="9">
        <v>19</v>
      </c>
      <c r="T15" s="9">
        <v>20</v>
      </c>
      <c r="U15" s="9">
        <v>21</v>
      </c>
    </row>
    <row r="16" spans="1:21">
      <c r="A16" s="11"/>
      <c r="B16" s="91" t="s">
        <v>119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3"/>
    </row>
    <row r="17" spans="1:21">
      <c r="A17" s="104" t="s">
        <v>35</v>
      </c>
      <c r="B17" s="71" t="s">
        <v>120</v>
      </c>
      <c r="C17" s="94" t="s">
        <v>25</v>
      </c>
      <c r="D17" s="97">
        <v>17625.099999999999</v>
      </c>
      <c r="E17" s="97">
        <v>3313.3</v>
      </c>
      <c r="F17" s="134">
        <f>E17/D17*100</f>
        <v>18.798758588603757</v>
      </c>
      <c r="G17" s="97">
        <v>17625.099999999999</v>
      </c>
      <c r="H17" s="97">
        <v>3313.3</v>
      </c>
      <c r="I17" s="134">
        <f>H17/G17*100</f>
        <v>18.798758588603757</v>
      </c>
      <c r="J17" s="97"/>
      <c r="K17" s="97"/>
      <c r="L17" s="97"/>
      <c r="M17" s="97"/>
      <c r="N17" s="97"/>
      <c r="O17" s="134"/>
      <c r="P17" s="97">
        <v>17625.099999999999</v>
      </c>
      <c r="Q17" s="97">
        <v>3313.3</v>
      </c>
      <c r="R17" s="97">
        <f>Q17/P17*100</f>
        <v>18.798758588603757</v>
      </c>
      <c r="S17" s="97"/>
      <c r="T17" s="97"/>
      <c r="U17" s="97"/>
    </row>
    <row r="18" spans="1:21">
      <c r="A18" s="105"/>
      <c r="B18" s="72"/>
      <c r="C18" s="95"/>
      <c r="D18" s="98"/>
      <c r="E18" s="98"/>
      <c r="F18" s="135"/>
      <c r="G18" s="98"/>
      <c r="H18" s="98"/>
      <c r="I18" s="135"/>
      <c r="J18" s="98"/>
      <c r="K18" s="98"/>
      <c r="L18" s="98"/>
      <c r="M18" s="98"/>
      <c r="N18" s="98"/>
      <c r="O18" s="135"/>
      <c r="P18" s="98"/>
      <c r="Q18" s="98"/>
      <c r="R18" s="98"/>
      <c r="S18" s="98"/>
      <c r="T18" s="98"/>
      <c r="U18" s="98"/>
    </row>
    <row r="19" spans="1:21">
      <c r="A19" s="105"/>
      <c r="B19" s="72"/>
      <c r="C19" s="95"/>
      <c r="D19" s="98"/>
      <c r="E19" s="98"/>
      <c r="F19" s="135"/>
      <c r="G19" s="98"/>
      <c r="H19" s="98"/>
      <c r="I19" s="135"/>
      <c r="J19" s="98"/>
      <c r="K19" s="98"/>
      <c r="L19" s="98"/>
      <c r="M19" s="98"/>
      <c r="N19" s="98"/>
      <c r="O19" s="135"/>
      <c r="P19" s="98"/>
      <c r="Q19" s="98"/>
      <c r="R19" s="98"/>
      <c r="S19" s="98"/>
      <c r="T19" s="98"/>
      <c r="U19" s="98"/>
    </row>
    <row r="20" spans="1:21">
      <c r="A20" s="105"/>
      <c r="B20" s="72"/>
      <c r="C20" s="95"/>
      <c r="D20" s="98"/>
      <c r="E20" s="98"/>
      <c r="F20" s="135"/>
      <c r="G20" s="98"/>
      <c r="H20" s="98"/>
      <c r="I20" s="135"/>
      <c r="J20" s="98"/>
      <c r="K20" s="98"/>
      <c r="L20" s="98"/>
      <c r="M20" s="98"/>
      <c r="N20" s="98"/>
      <c r="O20" s="135"/>
      <c r="P20" s="98"/>
      <c r="Q20" s="98"/>
      <c r="R20" s="98"/>
      <c r="S20" s="98"/>
      <c r="T20" s="98"/>
      <c r="U20" s="98"/>
    </row>
    <row r="21" spans="1:21">
      <c r="A21" s="105"/>
      <c r="B21" s="72"/>
      <c r="C21" s="95"/>
      <c r="D21" s="98"/>
      <c r="E21" s="98"/>
      <c r="F21" s="135"/>
      <c r="G21" s="98"/>
      <c r="H21" s="98"/>
      <c r="I21" s="135"/>
      <c r="J21" s="98"/>
      <c r="K21" s="98"/>
      <c r="L21" s="98"/>
      <c r="M21" s="98"/>
      <c r="N21" s="98"/>
      <c r="O21" s="135"/>
      <c r="P21" s="98"/>
      <c r="Q21" s="98"/>
      <c r="R21" s="98"/>
      <c r="S21" s="98"/>
      <c r="T21" s="98"/>
      <c r="U21" s="98"/>
    </row>
    <row r="22" spans="1:21">
      <c r="A22" s="105"/>
      <c r="B22" s="72"/>
      <c r="C22" s="95"/>
      <c r="D22" s="98"/>
      <c r="E22" s="98"/>
      <c r="F22" s="135"/>
      <c r="G22" s="98"/>
      <c r="H22" s="98"/>
      <c r="I22" s="135"/>
      <c r="J22" s="98"/>
      <c r="K22" s="98"/>
      <c r="L22" s="98"/>
      <c r="M22" s="98"/>
      <c r="N22" s="98"/>
      <c r="O22" s="135"/>
      <c r="P22" s="98"/>
      <c r="Q22" s="98"/>
      <c r="R22" s="98"/>
      <c r="S22" s="98"/>
      <c r="T22" s="98"/>
      <c r="U22" s="98"/>
    </row>
    <row r="23" spans="1:21">
      <c r="A23" s="105"/>
      <c r="B23" s="72"/>
      <c r="C23" s="95"/>
      <c r="D23" s="98"/>
      <c r="E23" s="98"/>
      <c r="F23" s="135"/>
      <c r="G23" s="98"/>
      <c r="H23" s="98"/>
      <c r="I23" s="135"/>
      <c r="J23" s="98"/>
      <c r="K23" s="98"/>
      <c r="L23" s="98"/>
      <c r="M23" s="98"/>
      <c r="N23" s="98"/>
      <c r="O23" s="135"/>
      <c r="P23" s="98"/>
      <c r="Q23" s="98"/>
      <c r="R23" s="98"/>
      <c r="S23" s="98"/>
      <c r="T23" s="98"/>
      <c r="U23" s="98"/>
    </row>
    <row r="24" spans="1:21">
      <c r="A24" s="106"/>
      <c r="B24" s="73"/>
      <c r="C24" s="96"/>
      <c r="D24" s="99"/>
      <c r="E24" s="99"/>
      <c r="F24" s="136"/>
      <c r="G24" s="99"/>
      <c r="H24" s="99"/>
      <c r="I24" s="136"/>
      <c r="J24" s="99"/>
      <c r="K24" s="99"/>
      <c r="L24" s="99"/>
      <c r="M24" s="99"/>
      <c r="N24" s="99"/>
      <c r="O24" s="136"/>
      <c r="P24" s="99"/>
      <c r="Q24" s="99"/>
      <c r="R24" s="99"/>
      <c r="S24" s="99"/>
      <c r="T24" s="99"/>
      <c r="U24" s="99"/>
    </row>
    <row r="25" spans="1:21">
      <c r="A25" s="80" t="s">
        <v>24</v>
      </c>
      <c r="B25" s="90" t="s">
        <v>83</v>
      </c>
      <c r="C25" s="94" t="s">
        <v>25</v>
      </c>
      <c r="D25" s="97">
        <v>700</v>
      </c>
      <c r="E25" s="97">
        <v>111</v>
      </c>
      <c r="F25" s="134">
        <f>E25/D25*100</f>
        <v>15.857142857142856</v>
      </c>
      <c r="G25" s="97">
        <v>700</v>
      </c>
      <c r="H25" s="97">
        <v>111</v>
      </c>
      <c r="I25" s="97">
        <v>100</v>
      </c>
      <c r="J25" s="97"/>
      <c r="K25" s="97"/>
      <c r="L25" s="97"/>
      <c r="M25" s="97"/>
      <c r="N25" s="97"/>
      <c r="O25" s="97"/>
      <c r="P25" s="97">
        <v>700</v>
      </c>
      <c r="Q25" s="97">
        <v>111</v>
      </c>
      <c r="R25" s="134">
        <f>Q25/P25*100</f>
        <v>15.857142857142856</v>
      </c>
      <c r="S25" s="97"/>
      <c r="T25" s="97"/>
      <c r="U25" s="97"/>
    </row>
    <row r="26" spans="1:21">
      <c r="A26" s="109"/>
      <c r="B26" s="107"/>
      <c r="C26" s="95"/>
      <c r="D26" s="98"/>
      <c r="E26" s="98"/>
      <c r="F26" s="135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135"/>
      <c r="S26" s="98"/>
      <c r="T26" s="98"/>
      <c r="U26" s="98"/>
    </row>
    <row r="27" spans="1:21">
      <c r="A27" s="109"/>
      <c r="B27" s="107"/>
      <c r="C27" s="95"/>
      <c r="D27" s="98"/>
      <c r="E27" s="98"/>
      <c r="F27" s="135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135"/>
      <c r="S27" s="98"/>
      <c r="T27" s="98"/>
      <c r="U27" s="98"/>
    </row>
    <row r="28" spans="1:21">
      <c r="A28" s="109"/>
      <c r="B28" s="107"/>
      <c r="C28" s="95"/>
      <c r="D28" s="98"/>
      <c r="E28" s="98"/>
      <c r="F28" s="135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135"/>
      <c r="S28" s="98"/>
      <c r="T28" s="98"/>
      <c r="U28" s="98"/>
    </row>
    <row r="29" spans="1:21">
      <c r="A29" s="109"/>
      <c r="B29" s="107"/>
      <c r="C29" s="95"/>
      <c r="D29" s="98"/>
      <c r="E29" s="98"/>
      <c r="F29" s="135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135"/>
      <c r="S29" s="98"/>
      <c r="T29" s="98"/>
      <c r="U29" s="98"/>
    </row>
    <row r="30" spans="1:21">
      <c r="A30" s="109"/>
      <c r="B30" s="107"/>
      <c r="C30" s="95"/>
      <c r="D30" s="98"/>
      <c r="E30" s="98"/>
      <c r="F30" s="135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135"/>
      <c r="S30" s="98"/>
      <c r="T30" s="98"/>
      <c r="U30" s="98"/>
    </row>
    <row r="31" spans="1:21">
      <c r="A31" s="109"/>
      <c r="B31" s="107"/>
      <c r="C31" s="95"/>
      <c r="D31" s="98"/>
      <c r="E31" s="98"/>
      <c r="F31" s="135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135"/>
      <c r="S31" s="98"/>
      <c r="T31" s="98"/>
      <c r="U31" s="98"/>
    </row>
    <row r="32" spans="1:21">
      <c r="A32" s="110"/>
      <c r="B32" s="107"/>
      <c r="C32" s="96"/>
      <c r="D32" s="99"/>
      <c r="E32" s="99"/>
      <c r="F32" s="136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136"/>
      <c r="S32" s="99"/>
      <c r="T32" s="99"/>
      <c r="U32" s="99"/>
    </row>
    <row r="33" spans="1:21">
      <c r="A33" s="42"/>
      <c r="B33" s="12"/>
      <c r="C33" s="40"/>
      <c r="D33" s="41"/>
      <c r="E33" s="41"/>
      <c r="F33" s="44"/>
      <c r="G33" s="41"/>
      <c r="H33" s="41"/>
      <c r="I33" s="44"/>
      <c r="J33" s="41"/>
      <c r="K33" s="41"/>
      <c r="L33" s="41"/>
      <c r="M33" s="41"/>
      <c r="N33" s="41"/>
      <c r="O33" s="41"/>
      <c r="P33" s="41"/>
      <c r="Q33" s="41"/>
      <c r="R33" s="44"/>
      <c r="S33" s="41"/>
      <c r="T33" s="41"/>
      <c r="U33" s="41"/>
    </row>
    <row r="34" spans="1:21">
      <c r="A34" s="102" t="s">
        <v>44</v>
      </c>
      <c r="B34" s="103"/>
      <c r="C34" s="8" t="s">
        <v>25</v>
      </c>
      <c r="D34" s="8">
        <f>SUM(D17:D32)</f>
        <v>18325.099999999999</v>
      </c>
      <c r="E34" s="8">
        <f>SUM(E17:E32)</f>
        <v>3424.3</v>
      </c>
      <c r="F34" s="47">
        <f>E34/D34*100</f>
        <v>18.686391888720937</v>
      </c>
      <c r="G34" s="8">
        <f t="shared" ref="G34:U34" si="0">G17+G25</f>
        <v>18325.099999999999</v>
      </c>
      <c r="H34" s="8">
        <f t="shared" si="0"/>
        <v>3424.3</v>
      </c>
      <c r="I34" s="8">
        <v>18.7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18325.099999999999</v>
      </c>
      <c r="Q34" s="8">
        <f t="shared" si="0"/>
        <v>3424.3</v>
      </c>
      <c r="R34" s="8">
        <v>18.7</v>
      </c>
      <c r="S34" s="8">
        <f t="shared" si="0"/>
        <v>0</v>
      </c>
      <c r="T34" s="8">
        <f t="shared" si="0"/>
        <v>0</v>
      </c>
      <c r="U34" s="8">
        <f t="shared" si="0"/>
        <v>0</v>
      </c>
    </row>
    <row r="35" spans="1:21" ht="32.25" customHeight="1">
      <c r="A35" s="13"/>
      <c r="B35" s="140" t="s">
        <v>109</v>
      </c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1"/>
    </row>
    <row r="36" spans="1:21">
      <c r="A36" s="137" t="s">
        <v>36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9"/>
    </row>
    <row r="37" spans="1:21">
      <c r="A37" s="80" t="s">
        <v>54</v>
      </c>
      <c r="B37" s="83" t="s">
        <v>121</v>
      </c>
      <c r="C37" s="94" t="s">
        <v>25</v>
      </c>
      <c r="D37" s="134">
        <v>22893.9</v>
      </c>
      <c r="E37" s="97">
        <v>7237.6</v>
      </c>
      <c r="F37" s="134">
        <f>E37/D37*100</f>
        <v>31.613661280952567</v>
      </c>
      <c r="G37" s="134">
        <v>22893.9</v>
      </c>
      <c r="H37" s="97">
        <v>7237.6</v>
      </c>
      <c r="I37" s="134">
        <f>H37/G37*100</f>
        <v>31.613661280952567</v>
      </c>
      <c r="J37" s="97"/>
      <c r="K37" s="97"/>
      <c r="L37" s="97"/>
      <c r="M37" s="97"/>
      <c r="N37" s="97"/>
      <c r="O37" s="97"/>
      <c r="P37" s="134">
        <v>22893.9</v>
      </c>
      <c r="Q37" s="97">
        <v>7237.6</v>
      </c>
      <c r="R37" s="134">
        <f>Q37/P37*100</f>
        <v>31.613661280952567</v>
      </c>
      <c r="S37" s="97"/>
      <c r="T37" s="97"/>
      <c r="U37" s="97"/>
    </row>
    <row r="38" spans="1:21">
      <c r="A38" s="81"/>
      <c r="B38" s="84"/>
      <c r="C38" s="95"/>
      <c r="D38" s="135"/>
      <c r="E38" s="98"/>
      <c r="F38" s="135"/>
      <c r="G38" s="135"/>
      <c r="H38" s="98"/>
      <c r="I38" s="135"/>
      <c r="J38" s="98"/>
      <c r="K38" s="98"/>
      <c r="L38" s="98"/>
      <c r="M38" s="98"/>
      <c r="N38" s="98"/>
      <c r="O38" s="98"/>
      <c r="P38" s="135"/>
      <c r="Q38" s="98"/>
      <c r="R38" s="135"/>
      <c r="S38" s="98"/>
      <c r="T38" s="98"/>
      <c r="U38" s="98"/>
    </row>
    <row r="39" spans="1:21">
      <c r="A39" s="81"/>
      <c r="B39" s="84"/>
      <c r="C39" s="95"/>
      <c r="D39" s="135"/>
      <c r="E39" s="98"/>
      <c r="F39" s="135"/>
      <c r="G39" s="135"/>
      <c r="H39" s="98"/>
      <c r="I39" s="135"/>
      <c r="J39" s="98"/>
      <c r="K39" s="98"/>
      <c r="L39" s="98"/>
      <c r="M39" s="98"/>
      <c r="N39" s="98"/>
      <c r="O39" s="98"/>
      <c r="P39" s="135"/>
      <c r="Q39" s="98"/>
      <c r="R39" s="135"/>
      <c r="S39" s="98"/>
      <c r="T39" s="98"/>
      <c r="U39" s="98"/>
    </row>
    <row r="40" spans="1:21">
      <c r="A40" s="81"/>
      <c r="B40" s="84"/>
      <c r="C40" s="95"/>
      <c r="D40" s="135"/>
      <c r="E40" s="98"/>
      <c r="F40" s="135"/>
      <c r="G40" s="135"/>
      <c r="H40" s="98"/>
      <c r="I40" s="135"/>
      <c r="J40" s="98"/>
      <c r="K40" s="98"/>
      <c r="L40" s="98"/>
      <c r="M40" s="98"/>
      <c r="N40" s="98"/>
      <c r="O40" s="98"/>
      <c r="P40" s="135"/>
      <c r="Q40" s="98"/>
      <c r="R40" s="135"/>
      <c r="S40" s="98"/>
      <c r="T40" s="98"/>
      <c r="U40" s="98"/>
    </row>
    <row r="41" spans="1:21">
      <c r="A41" s="81"/>
      <c r="B41" s="84"/>
      <c r="C41" s="95"/>
      <c r="D41" s="135"/>
      <c r="E41" s="98"/>
      <c r="F41" s="135"/>
      <c r="G41" s="135"/>
      <c r="H41" s="98"/>
      <c r="I41" s="135"/>
      <c r="J41" s="98"/>
      <c r="K41" s="98"/>
      <c r="L41" s="98"/>
      <c r="M41" s="98"/>
      <c r="N41" s="98"/>
      <c r="O41" s="98"/>
      <c r="P41" s="135"/>
      <c r="Q41" s="98"/>
      <c r="R41" s="135"/>
      <c r="S41" s="98"/>
      <c r="T41" s="98"/>
      <c r="U41" s="98"/>
    </row>
    <row r="42" spans="1:21">
      <c r="A42" s="81"/>
      <c r="B42" s="84"/>
      <c r="C42" s="95"/>
      <c r="D42" s="135"/>
      <c r="E42" s="98"/>
      <c r="F42" s="135"/>
      <c r="G42" s="135"/>
      <c r="H42" s="98"/>
      <c r="I42" s="135"/>
      <c r="J42" s="98"/>
      <c r="K42" s="98"/>
      <c r="L42" s="98"/>
      <c r="M42" s="98"/>
      <c r="N42" s="98"/>
      <c r="O42" s="98"/>
      <c r="P42" s="135"/>
      <c r="Q42" s="98"/>
      <c r="R42" s="135"/>
      <c r="S42" s="98"/>
      <c r="T42" s="98"/>
      <c r="U42" s="98"/>
    </row>
    <row r="43" spans="1:21">
      <c r="A43" s="81"/>
      <c r="B43" s="84"/>
      <c r="C43" s="95"/>
      <c r="D43" s="135"/>
      <c r="E43" s="98"/>
      <c r="F43" s="135"/>
      <c r="G43" s="135"/>
      <c r="H43" s="98"/>
      <c r="I43" s="135"/>
      <c r="J43" s="98"/>
      <c r="K43" s="98"/>
      <c r="L43" s="98"/>
      <c r="M43" s="98"/>
      <c r="N43" s="98"/>
      <c r="O43" s="98"/>
      <c r="P43" s="135"/>
      <c r="Q43" s="98"/>
      <c r="R43" s="135"/>
      <c r="S43" s="98"/>
      <c r="T43" s="98"/>
      <c r="U43" s="98"/>
    </row>
    <row r="44" spans="1:21">
      <c r="A44" s="82"/>
      <c r="B44" s="85"/>
      <c r="C44" s="96"/>
      <c r="D44" s="136"/>
      <c r="E44" s="99"/>
      <c r="F44" s="136"/>
      <c r="G44" s="136"/>
      <c r="H44" s="99"/>
      <c r="I44" s="136"/>
      <c r="J44" s="99"/>
      <c r="K44" s="99"/>
      <c r="L44" s="99"/>
      <c r="M44" s="99"/>
      <c r="N44" s="99"/>
      <c r="O44" s="99"/>
      <c r="P44" s="136"/>
      <c r="Q44" s="99"/>
      <c r="R44" s="136"/>
      <c r="S44" s="99"/>
      <c r="T44" s="99"/>
      <c r="U44" s="99"/>
    </row>
    <row r="45" spans="1:21">
      <c r="A45" s="81"/>
      <c r="B45" s="89" t="s">
        <v>0</v>
      </c>
      <c r="C45" s="62" t="s">
        <v>25</v>
      </c>
      <c r="D45" s="97">
        <v>24</v>
      </c>
      <c r="E45" s="97">
        <v>20</v>
      </c>
      <c r="F45" s="142">
        <f>E45/D45*100</f>
        <v>83.333333333333343</v>
      </c>
      <c r="G45" s="97">
        <v>24</v>
      </c>
      <c r="H45" s="97">
        <v>20</v>
      </c>
      <c r="I45" s="134">
        <f>H45/G45*100</f>
        <v>83.333333333333343</v>
      </c>
      <c r="J45" s="97"/>
      <c r="K45" s="97"/>
      <c r="L45" s="97"/>
      <c r="M45" s="97"/>
      <c r="N45" s="97"/>
      <c r="O45" s="97"/>
      <c r="P45" s="97">
        <v>24</v>
      </c>
      <c r="Q45" s="97">
        <v>20</v>
      </c>
      <c r="R45" s="97">
        <f>Q45/P45*100</f>
        <v>83.333333333333343</v>
      </c>
      <c r="S45" s="97"/>
      <c r="T45" s="97"/>
      <c r="U45" s="97"/>
    </row>
    <row r="46" spans="1:21">
      <c r="A46" s="81"/>
      <c r="B46" s="89"/>
      <c r="C46" s="63"/>
      <c r="D46" s="98"/>
      <c r="E46" s="98"/>
      <c r="F46" s="143"/>
      <c r="G46" s="98"/>
      <c r="H46" s="98"/>
      <c r="I46" s="135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</row>
    <row r="47" spans="1:21">
      <c r="A47" s="81"/>
      <c r="B47" s="89"/>
      <c r="C47" s="63"/>
      <c r="D47" s="98"/>
      <c r="E47" s="98"/>
      <c r="F47" s="143"/>
      <c r="G47" s="98"/>
      <c r="H47" s="98"/>
      <c r="I47" s="135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</row>
    <row r="48" spans="1:21">
      <c r="A48" s="81"/>
      <c r="B48" s="89"/>
      <c r="C48" s="63"/>
      <c r="D48" s="98"/>
      <c r="E48" s="98"/>
      <c r="F48" s="143"/>
      <c r="G48" s="98"/>
      <c r="H48" s="98"/>
      <c r="I48" s="135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</row>
    <row r="49" spans="1:21" ht="12" customHeight="1">
      <c r="A49" s="81"/>
      <c r="B49" s="89"/>
      <c r="C49" s="63"/>
      <c r="D49" s="98"/>
      <c r="E49" s="98"/>
      <c r="F49" s="143"/>
      <c r="G49" s="98"/>
      <c r="H49" s="98"/>
      <c r="I49" s="135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</row>
    <row r="50" spans="1:21" ht="15" hidden="1" customHeight="1">
      <c r="A50" s="81"/>
      <c r="B50" s="89"/>
      <c r="C50" s="14"/>
      <c r="D50" s="98"/>
      <c r="E50" s="98"/>
      <c r="F50" s="143"/>
      <c r="G50" s="98"/>
      <c r="H50" s="98"/>
      <c r="I50" s="135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</row>
    <row r="51" spans="1:21" ht="15" hidden="1" customHeight="1">
      <c r="A51" s="82"/>
      <c r="B51" s="89"/>
      <c r="C51" s="15"/>
      <c r="D51" s="99"/>
      <c r="E51" s="99"/>
      <c r="F51" s="144"/>
      <c r="G51" s="99"/>
      <c r="H51" s="99"/>
      <c r="I51" s="136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</row>
    <row r="52" spans="1:21" ht="31.5" customHeight="1">
      <c r="A52" s="69" t="s">
        <v>86</v>
      </c>
      <c r="B52" s="83" t="s">
        <v>81</v>
      </c>
      <c r="C52" s="62" t="s">
        <v>25</v>
      </c>
      <c r="D52" s="16">
        <v>35</v>
      </c>
      <c r="E52" s="16">
        <v>0</v>
      </c>
      <c r="F52" s="61">
        <f>E52/D52*100</f>
        <v>0</v>
      </c>
      <c r="G52" s="16">
        <v>35</v>
      </c>
      <c r="H52" s="16">
        <v>0</v>
      </c>
      <c r="I52" s="61">
        <f>H52/G52*100</f>
        <v>0</v>
      </c>
      <c r="J52" s="16"/>
      <c r="K52" s="16"/>
      <c r="L52" s="16"/>
      <c r="M52" s="16"/>
      <c r="N52" s="16"/>
      <c r="O52" s="16"/>
      <c r="P52" s="16">
        <v>35</v>
      </c>
      <c r="Q52" s="16">
        <v>0</v>
      </c>
      <c r="R52" s="61">
        <f>Q52/P52*100</f>
        <v>0</v>
      </c>
      <c r="S52" s="16"/>
      <c r="T52" s="16"/>
      <c r="U52" s="16"/>
    </row>
    <row r="53" spans="1:21" ht="8.25" hidden="1" customHeight="1">
      <c r="A53" s="69"/>
      <c r="B53" s="84"/>
      <c r="C53" s="6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ht="15" hidden="1" customHeight="1">
      <c r="A54" s="69"/>
      <c r="B54" s="84"/>
      <c r="C54" s="63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ht="15" hidden="1" customHeight="1">
      <c r="A55" s="69"/>
      <c r="B55" s="84"/>
      <c r="C55" s="63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15" hidden="1" customHeight="1">
      <c r="A56" s="69"/>
      <c r="B56" s="84"/>
      <c r="C56" s="6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ht="15" hidden="1" customHeight="1">
      <c r="A57" s="69"/>
      <c r="B57" s="8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ht="15.75" hidden="1" customHeight="1">
      <c r="A58" s="70"/>
      <c r="B58" s="8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</row>
    <row r="59" spans="1:21">
      <c r="A59" s="68" t="s">
        <v>55</v>
      </c>
      <c r="B59" s="83" t="s">
        <v>1</v>
      </c>
      <c r="C59" s="62" t="s">
        <v>25</v>
      </c>
      <c r="D59" s="97">
        <v>12</v>
      </c>
      <c r="E59" s="97">
        <v>0</v>
      </c>
      <c r="F59" s="97">
        <v>0</v>
      </c>
      <c r="G59" s="97">
        <v>12</v>
      </c>
      <c r="H59" s="97">
        <v>0</v>
      </c>
      <c r="I59" s="97">
        <v>0</v>
      </c>
      <c r="J59" s="97"/>
      <c r="K59" s="97"/>
      <c r="L59" s="97"/>
      <c r="M59" s="97"/>
      <c r="N59" s="97"/>
      <c r="O59" s="97"/>
      <c r="P59" s="97">
        <v>12</v>
      </c>
      <c r="Q59" s="97">
        <v>0</v>
      </c>
      <c r="R59" s="97">
        <v>0</v>
      </c>
      <c r="S59" s="97"/>
      <c r="T59" s="97"/>
      <c r="U59" s="97"/>
    </row>
    <row r="60" spans="1:21" ht="21" customHeight="1">
      <c r="A60" s="69"/>
      <c r="B60" s="84"/>
      <c r="C60" s="64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</row>
    <row r="61" spans="1:21">
      <c r="A61" s="68" t="s">
        <v>56</v>
      </c>
      <c r="B61" s="100" t="s">
        <v>7</v>
      </c>
      <c r="C61" s="62" t="s">
        <v>25</v>
      </c>
      <c r="D61" s="97">
        <v>21</v>
      </c>
      <c r="E61" s="97"/>
      <c r="F61" s="97">
        <v>0</v>
      </c>
      <c r="G61" s="97">
        <v>21</v>
      </c>
      <c r="H61" s="97">
        <v>0</v>
      </c>
      <c r="I61" s="97">
        <v>0</v>
      </c>
      <c r="J61" s="97"/>
      <c r="K61" s="97"/>
      <c r="L61" s="97"/>
      <c r="M61" s="97"/>
      <c r="N61" s="97"/>
      <c r="O61" s="97"/>
      <c r="P61" s="97">
        <v>21</v>
      </c>
      <c r="Q61" s="97">
        <v>0</v>
      </c>
      <c r="R61" s="134">
        <v>0</v>
      </c>
      <c r="S61" s="97"/>
      <c r="T61" s="97"/>
      <c r="U61" s="97"/>
    </row>
    <row r="62" spans="1:21">
      <c r="A62" s="69"/>
      <c r="B62" s="101"/>
      <c r="C62" s="63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135"/>
      <c r="S62" s="98"/>
      <c r="T62" s="98"/>
      <c r="U62" s="98"/>
    </row>
    <row r="63" spans="1:21">
      <c r="A63" s="69"/>
      <c r="B63" s="101"/>
      <c r="C63" s="63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135"/>
      <c r="S63" s="98"/>
      <c r="T63" s="98"/>
      <c r="U63" s="98"/>
    </row>
    <row r="64" spans="1:21">
      <c r="A64" s="69"/>
      <c r="B64" s="101"/>
      <c r="C64" s="63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135"/>
      <c r="S64" s="98"/>
      <c r="T64" s="98"/>
      <c r="U64" s="98"/>
    </row>
    <row r="65" spans="1:21">
      <c r="A65" s="69"/>
      <c r="B65" s="101"/>
      <c r="C65" s="63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135"/>
      <c r="S65" s="98"/>
      <c r="T65" s="98"/>
      <c r="U65" s="98"/>
    </row>
    <row r="66" spans="1:21">
      <c r="A66" s="69"/>
      <c r="B66" s="101"/>
      <c r="C66" s="63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135"/>
      <c r="S66" s="98"/>
      <c r="T66" s="98"/>
      <c r="U66" s="98"/>
    </row>
    <row r="67" spans="1:21">
      <c r="A67" s="69"/>
      <c r="B67" s="101"/>
      <c r="C67" s="63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135"/>
      <c r="S67" s="98"/>
      <c r="T67" s="98"/>
      <c r="U67" s="98"/>
    </row>
    <row r="68" spans="1:21" ht="25.5" customHeight="1">
      <c r="A68" s="69"/>
      <c r="B68" s="101"/>
      <c r="C68" s="64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136"/>
      <c r="S68" s="99"/>
      <c r="T68" s="99"/>
      <c r="U68" s="99"/>
    </row>
    <row r="69" spans="1:21" ht="15" hidden="1" customHeight="1">
      <c r="A69" s="70"/>
      <c r="B69" s="10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1:21">
      <c r="A70" s="68" t="s">
        <v>62</v>
      </c>
      <c r="B70" s="100" t="s">
        <v>2</v>
      </c>
      <c r="C70" s="62" t="s">
        <v>25</v>
      </c>
      <c r="D70" s="97"/>
      <c r="E70" s="97"/>
      <c r="F70" s="97">
        <v>0</v>
      </c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</row>
    <row r="71" spans="1:21" ht="21" customHeight="1">
      <c r="A71" s="69"/>
      <c r="B71" s="101"/>
      <c r="C71" s="64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</row>
    <row r="72" spans="1:21">
      <c r="A72" s="68" t="s">
        <v>63</v>
      </c>
      <c r="B72" s="100" t="s">
        <v>3</v>
      </c>
      <c r="C72" s="62" t="s">
        <v>25</v>
      </c>
      <c r="D72" s="97">
        <v>27</v>
      </c>
      <c r="E72" s="97"/>
      <c r="F72" s="97">
        <v>0</v>
      </c>
      <c r="G72" s="97">
        <v>27</v>
      </c>
      <c r="H72" s="97">
        <v>0</v>
      </c>
      <c r="I72" s="97">
        <v>0</v>
      </c>
      <c r="J72" s="97"/>
      <c r="K72" s="97"/>
      <c r="L72" s="97"/>
      <c r="M72" s="97"/>
      <c r="N72" s="97"/>
      <c r="O72" s="97"/>
      <c r="P72" s="97">
        <v>27</v>
      </c>
      <c r="Q72" s="97">
        <v>0</v>
      </c>
      <c r="R72" s="97">
        <v>0</v>
      </c>
      <c r="S72" s="97"/>
      <c r="T72" s="97"/>
      <c r="U72" s="97"/>
    </row>
    <row r="73" spans="1:21" ht="39.75" customHeight="1">
      <c r="A73" s="69"/>
      <c r="B73" s="101"/>
      <c r="C73" s="64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</row>
    <row r="74" spans="1:21">
      <c r="A74" s="68" t="s">
        <v>64</v>
      </c>
      <c r="B74" s="83" t="s">
        <v>79</v>
      </c>
      <c r="C74" s="62" t="s">
        <v>25</v>
      </c>
      <c r="D74" s="97">
        <v>37.4</v>
      </c>
      <c r="E74" s="97">
        <v>7.5</v>
      </c>
      <c r="F74" s="134">
        <f>E74/D74*100</f>
        <v>20.053475935828878</v>
      </c>
      <c r="G74" s="97">
        <v>37.4</v>
      </c>
      <c r="H74" s="97">
        <v>7.5</v>
      </c>
      <c r="I74" s="97">
        <v>20.100000000000001</v>
      </c>
      <c r="J74" s="97"/>
      <c r="K74" s="97"/>
      <c r="L74" s="97"/>
      <c r="M74" s="97"/>
      <c r="N74" s="97"/>
      <c r="O74" s="97"/>
      <c r="P74" s="97">
        <v>37.4</v>
      </c>
      <c r="Q74" s="97">
        <v>7.5</v>
      </c>
      <c r="R74" s="97">
        <v>20.100000000000001</v>
      </c>
      <c r="S74" s="97"/>
      <c r="T74" s="97"/>
      <c r="U74" s="97"/>
    </row>
    <row r="75" spans="1:21">
      <c r="A75" s="69"/>
      <c r="B75" s="111"/>
      <c r="C75" s="63"/>
      <c r="D75" s="98"/>
      <c r="E75" s="98"/>
      <c r="F75" s="135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</row>
    <row r="76" spans="1:21">
      <c r="A76" s="69"/>
      <c r="B76" s="111"/>
      <c r="C76" s="63"/>
      <c r="D76" s="98"/>
      <c r="E76" s="98"/>
      <c r="F76" s="135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</row>
    <row r="77" spans="1:21">
      <c r="A77" s="69"/>
      <c r="B77" s="111"/>
      <c r="C77" s="63"/>
      <c r="D77" s="98"/>
      <c r="E77" s="98"/>
      <c r="F77" s="135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</row>
    <row r="78" spans="1:21">
      <c r="A78" s="69"/>
      <c r="B78" s="111"/>
      <c r="C78" s="63"/>
      <c r="D78" s="98"/>
      <c r="E78" s="98"/>
      <c r="F78" s="135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</row>
    <row r="79" spans="1:21">
      <c r="A79" s="69"/>
      <c r="B79" s="111"/>
      <c r="C79" s="63"/>
      <c r="D79" s="98"/>
      <c r="E79" s="98"/>
      <c r="F79" s="135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</row>
    <row r="80" spans="1:21">
      <c r="A80" s="69"/>
      <c r="B80" s="111"/>
      <c r="C80" s="63"/>
      <c r="D80" s="98"/>
      <c r="E80" s="98"/>
      <c r="F80" s="135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</row>
    <row r="81" spans="1:21" ht="38.25" customHeight="1">
      <c r="A81" s="69"/>
      <c r="B81" s="112"/>
      <c r="C81" s="64"/>
      <c r="D81" s="99"/>
      <c r="E81" s="99"/>
      <c r="F81" s="136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</row>
    <row r="82" spans="1:21">
      <c r="A82" s="68" t="s">
        <v>65</v>
      </c>
      <c r="B82" s="83" t="s">
        <v>4</v>
      </c>
      <c r="C82" s="62" t="s">
        <v>25</v>
      </c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</row>
    <row r="83" spans="1:21" ht="29.25" customHeight="1">
      <c r="A83" s="69"/>
      <c r="B83" s="84"/>
      <c r="C83" s="64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</row>
    <row r="84" spans="1:21">
      <c r="A84" s="68" t="s">
        <v>66</v>
      </c>
      <c r="B84" s="83" t="s">
        <v>5</v>
      </c>
      <c r="C84" s="62" t="s">
        <v>25</v>
      </c>
      <c r="D84" s="97">
        <v>8.6</v>
      </c>
      <c r="E84" s="97">
        <v>0</v>
      </c>
      <c r="F84" s="97">
        <v>0</v>
      </c>
      <c r="G84" s="97">
        <v>8.6</v>
      </c>
      <c r="H84" s="97">
        <v>0</v>
      </c>
      <c r="I84" s="97">
        <v>0</v>
      </c>
      <c r="J84" s="97"/>
      <c r="K84" s="97"/>
      <c r="L84" s="97"/>
      <c r="M84" s="97"/>
      <c r="N84" s="97"/>
      <c r="O84" s="97"/>
      <c r="P84" s="97">
        <v>8.6</v>
      </c>
      <c r="Q84" s="97">
        <v>0</v>
      </c>
      <c r="R84" s="97">
        <v>0</v>
      </c>
      <c r="S84" s="97"/>
      <c r="T84" s="97"/>
      <c r="U84" s="97"/>
    </row>
    <row r="85" spans="1:21" ht="45" customHeight="1">
      <c r="A85" s="69"/>
      <c r="B85" s="84"/>
      <c r="C85" s="64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</row>
    <row r="86" spans="1:21" ht="15.75" customHeight="1">
      <c r="A86" s="68" t="s">
        <v>67</v>
      </c>
      <c r="B86" s="83" t="s">
        <v>142</v>
      </c>
      <c r="C86" s="62" t="s">
        <v>25</v>
      </c>
      <c r="D86" s="97">
        <v>423</v>
      </c>
      <c r="E86" s="97">
        <v>198.1</v>
      </c>
      <c r="F86" s="142">
        <f>E86/D86*100</f>
        <v>46.832151300236404</v>
      </c>
      <c r="G86" s="97">
        <v>423</v>
      </c>
      <c r="H86" s="97">
        <v>198.1</v>
      </c>
      <c r="I86" s="142">
        <f>H86/G86*100</f>
        <v>46.832151300236404</v>
      </c>
      <c r="J86" s="97"/>
      <c r="K86" s="97"/>
      <c r="L86" s="97"/>
      <c r="M86" s="97"/>
      <c r="N86" s="97"/>
      <c r="O86" s="97"/>
      <c r="P86" s="97">
        <v>423</v>
      </c>
      <c r="Q86" s="97">
        <v>198.1</v>
      </c>
      <c r="R86" s="142">
        <f>Q86/P86*100</f>
        <v>46.832151300236404</v>
      </c>
      <c r="S86" s="97"/>
      <c r="T86" s="97"/>
      <c r="U86" s="97"/>
    </row>
    <row r="87" spans="1:21" ht="31.5" customHeight="1">
      <c r="A87" s="69"/>
      <c r="B87" s="84"/>
      <c r="C87" s="64"/>
      <c r="D87" s="99"/>
      <c r="E87" s="99"/>
      <c r="F87" s="144"/>
      <c r="G87" s="99"/>
      <c r="H87" s="99"/>
      <c r="I87" s="144"/>
      <c r="J87" s="99"/>
      <c r="K87" s="99"/>
      <c r="L87" s="99"/>
      <c r="M87" s="99"/>
      <c r="N87" s="99"/>
      <c r="O87" s="99"/>
      <c r="P87" s="99"/>
      <c r="Q87" s="99"/>
      <c r="R87" s="144"/>
      <c r="S87" s="99"/>
      <c r="T87" s="99"/>
      <c r="U87" s="99"/>
    </row>
    <row r="88" spans="1:21">
      <c r="A88" s="68" t="s">
        <v>68</v>
      </c>
      <c r="B88" s="90" t="s">
        <v>85</v>
      </c>
      <c r="C88" s="62" t="s">
        <v>25</v>
      </c>
      <c r="D88" s="97">
        <v>2000</v>
      </c>
      <c r="E88" s="97">
        <v>660.2</v>
      </c>
      <c r="F88" s="145">
        <f>E88/D88*100</f>
        <v>33.01</v>
      </c>
      <c r="G88" s="97">
        <v>2000</v>
      </c>
      <c r="H88" s="97">
        <v>660.2</v>
      </c>
      <c r="I88" s="97">
        <v>100</v>
      </c>
      <c r="J88" s="97"/>
      <c r="K88" s="97"/>
      <c r="L88" s="97"/>
      <c r="M88" s="97"/>
      <c r="N88" s="97"/>
      <c r="O88" s="97"/>
      <c r="P88" s="97">
        <v>2000</v>
      </c>
      <c r="Q88" s="97">
        <v>660.2</v>
      </c>
      <c r="R88" s="142">
        <f>Q88/P88*100</f>
        <v>33.01</v>
      </c>
      <c r="S88" s="97"/>
      <c r="T88" s="97"/>
      <c r="U88" s="97"/>
    </row>
    <row r="89" spans="1:21">
      <c r="A89" s="69"/>
      <c r="B89" s="90"/>
      <c r="C89" s="63"/>
      <c r="D89" s="98"/>
      <c r="E89" s="98"/>
      <c r="F89" s="146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143"/>
      <c r="S89" s="98"/>
      <c r="T89" s="98"/>
      <c r="U89" s="98"/>
    </row>
    <row r="90" spans="1:21">
      <c r="A90" s="69"/>
      <c r="B90" s="90"/>
      <c r="C90" s="63"/>
      <c r="D90" s="98"/>
      <c r="E90" s="98"/>
      <c r="F90" s="146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143"/>
      <c r="S90" s="98"/>
      <c r="T90" s="98"/>
      <c r="U90" s="98"/>
    </row>
    <row r="91" spans="1:21">
      <c r="A91" s="69"/>
      <c r="B91" s="90"/>
      <c r="C91" s="63"/>
      <c r="D91" s="98"/>
      <c r="E91" s="98"/>
      <c r="F91" s="146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143"/>
      <c r="S91" s="98"/>
      <c r="T91" s="98"/>
      <c r="U91" s="98"/>
    </row>
    <row r="92" spans="1:21">
      <c r="A92" s="69"/>
      <c r="B92" s="90"/>
      <c r="C92" s="63"/>
      <c r="D92" s="98"/>
      <c r="E92" s="98"/>
      <c r="F92" s="146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143"/>
      <c r="S92" s="98"/>
      <c r="T92" s="98"/>
      <c r="U92" s="98"/>
    </row>
    <row r="93" spans="1:21">
      <c r="A93" s="69"/>
      <c r="B93" s="90"/>
      <c r="C93" s="63"/>
      <c r="D93" s="98"/>
      <c r="E93" s="98"/>
      <c r="F93" s="146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143"/>
      <c r="S93" s="98"/>
      <c r="T93" s="98"/>
      <c r="U93" s="98"/>
    </row>
    <row r="94" spans="1:21">
      <c r="A94" s="69"/>
      <c r="B94" s="90"/>
      <c r="C94" s="63"/>
      <c r="D94" s="98"/>
      <c r="E94" s="98"/>
      <c r="F94" s="146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143"/>
      <c r="S94" s="98"/>
      <c r="T94" s="98"/>
      <c r="U94" s="98"/>
    </row>
    <row r="95" spans="1:21" ht="96.75" customHeight="1">
      <c r="A95" s="70"/>
      <c r="B95" s="90"/>
      <c r="C95" s="64"/>
      <c r="D95" s="99"/>
      <c r="E95" s="99"/>
      <c r="F95" s="147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144"/>
      <c r="S95" s="99"/>
      <c r="T95" s="99"/>
      <c r="U95" s="99"/>
    </row>
    <row r="96" spans="1:21" ht="48.75" customHeight="1">
      <c r="A96" s="36"/>
      <c r="B96" s="54" t="s">
        <v>146</v>
      </c>
      <c r="C96" s="33" t="s">
        <v>128</v>
      </c>
      <c r="D96" s="50">
        <v>382.4</v>
      </c>
      <c r="E96" s="50">
        <v>227.6</v>
      </c>
      <c r="F96" s="52">
        <f>E96/D96*100</f>
        <v>59.518828451882847</v>
      </c>
      <c r="G96" s="57">
        <v>382.4</v>
      </c>
      <c r="H96" s="57">
        <v>227.6</v>
      </c>
      <c r="I96" s="52">
        <f>H96/G96*100</f>
        <v>59.518828451882847</v>
      </c>
      <c r="J96" s="50"/>
      <c r="K96" s="50"/>
      <c r="L96" s="50"/>
      <c r="M96" s="50"/>
      <c r="N96" s="50"/>
      <c r="O96" s="50"/>
      <c r="P96" s="57">
        <v>382.4</v>
      </c>
      <c r="Q96" s="57">
        <v>227.6</v>
      </c>
      <c r="R96" s="51">
        <f>Q96/P96*100</f>
        <v>59.518828451882847</v>
      </c>
      <c r="S96" s="50"/>
      <c r="T96" s="50"/>
      <c r="U96" s="41"/>
    </row>
    <row r="97" spans="1:21" ht="72.75" customHeight="1">
      <c r="A97" s="17"/>
      <c r="B97" s="56" t="s">
        <v>129</v>
      </c>
      <c r="C97" s="33" t="s">
        <v>25</v>
      </c>
      <c r="D97" s="41"/>
      <c r="E97" s="41"/>
      <c r="F97" s="30"/>
      <c r="G97" s="55"/>
      <c r="H97" s="55"/>
      <c r="I97" s="30"/>
      <c r="J97" s="44"/>
      <c r="K97" s="44"/>
      <c r="L97" s="44"/>
      <c r="M97" s="44"/>
      <c r="N97" s="44"/>
      <c r="O97" s="44"/>
      <c r="P97" s="55"/>
      <c r="Q97" s="55"/>
      <c r="R97" s="30"/>
      <c r="S97" s="41"/>
      <c r="T97" s="41"/>
      <c r="U97" s="41"/>
    </row>
    <row r="98" spans="1:21" ht="31.5" customHeight="1">
      <c r="A98" s="18"/>
      <c r="B98" s="38" t="s">
        <v>8</v>
      </c>
      <c r="C98" s="19" t="s">
        <v>25</v>
      </c>
      <c r="D98" s="8">
        <f>SUM(D37:D97)</f>
        <v>25864.300000000003</v>
      </c>
      <c r="E98" s="8">
        <f>SUM(E37:E97)</f>
        <v>8351</v>
      </c>
      <c r="F98" s="20">
        <f>E98/D98*100</f>
        <v>32.287747976941183</v>
      </c>
      <c r="G98" s="8">
        <f>SUM(G37:G97)</f>
        <v>25864.300000000003</v>
      </c>
      <c r="H98" s="8">
        <f>SUM(H37:H97)</f>
        <v>8351</v>
      </c>
      <c r="I98" s="20">
        <f>H98/G98*100</f>
        <v>32.287747976941183</v>
      </c>
      <c r="J98" s="8"/>
      <c r="K98" s="8"/>
      <c r="L98" s="8"/>
      <c r="M98" s="8"/>
      <c r="N98" s="8"/>
      <c r="O98" s="8"/>
      <c r="P98" s="8">
        <f>P96+P88+P86+P74+P72+P61+P59+P52+P45+P37+P97</f>
        <v>25855.7</v>
      </c>
      <c r="Q98" s="8">
        <f>SUM(Q37:Q97)</f>
        <v>8351</v>
      </c>
      <c r="R98" s="27">
        <f>Q98/P98*100</f>
        <v>32.29848737415734</v>
      </c>
      <c r="S98" s="8"/>
      <c r="T98" s="8"/>
      <c r="U98" s="8"/>
    </row>
    <row r="99" spans="1:21" ht="21" customHeight="1">
      <c r="A99" s="120" t="s">
        <v>105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2"/>
    </row>
    <row r="100" spans="1:21" ht="17.25" customHeight="1">
      <c r="A100" s="154" t="s">
        <v>37</v>
      </c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6"/>
    </row>
    <row r="101" spans="1:21">
      <c r="A101" s="69" t="s">
        <v>57</v>
      </c>
      <c r="B101" s="84" t="s">
        <v>32</v>
      </c>
      <c r="C101" s="62" t="s">
        <v>25</v>
      </c>
      <c r="D101" s="148">
        <v>14098.9</v>
      </c>
      <c r="E101" s="148">
        <v>2591.5</v>
      </c>
      <c r="F101" s="157">
        <f>E101/D101*100</f>
        <v>18.380866592429197</v>
      </c>
      <c r="G101" s="148">
        <v>14098.9</v>
      </c>
      <c r="H101" s="148">
        <v>2591.5</v>
      </c>
      <c r="I101" s="157">
        <f>H101/G101*100</f>
        <v>18.380866592429197</v>
      </c>
      <c r="J101" s="148"/>
      <c r="K101" s="148"/>
      <c r="L101" s="148"/>
      <c r="M101" s="148"/>
      <c r="N101" s="148"/>
      <c r="O101" s="151"/>
      <c r="P101" s="148">
        <v>14098.9</v>
      </c>
      <c r="Q101" s="148">
        <v>2591.5</v>
      </c>
      <c r="R101" s="157">
        <f>Q101/P101*100</f>
        <v>18.380866592429197</v>
      </c>
      <c r="S101" s="148"/>
      <c r="T101" s="148"/>
      <c r="U101" s="148"/>
    </row>
    <row r="102" spans="1:21">
      <c r="A102" s="69"/>
      <c r="B102" s="84"/>
      <c r="C102" s="63"/>
      <c r="D102" s="149"/>
      <c r="E102" s="149"/>
      <c r="F102" s="158"/>
      <c r="G102" s="149"/>
      <c r="H102" s="149"/>
      <c r="I102" s="158"/>
      <c r="J102" s="149"/>
      <c r="K102" s="149"/>
      <c r="L102" s="149"/>
      <c r="M102" s="149"/>
      <c r="N102" s="149"/>
      <c r="O102" s="152"/>
      <c r="P102" s="149"/>
      <c r="Q102" s="149"/>
      <c r="R102" s="158"/>
      <c r="S102" s="149"/>
      <c r="T102" s="149"/>
      <c r="U102" s="149"/>
    </row>
    <row r="103" spans="1:21">
      <c r="A103" s="69"/>
      <c r="B103" s="84"/>
      <c r="C103" s="63"/>
      <c r="D103" s="149"/>
      <c r="E103" s="149"/>
      <c r="F103" s="158"/>
      <c r="G103" s="149"/>
      <c r="H103" s="149"/>
      <c r="I103" s="158"/>
      <c r="J103" s="149"/>
      <c r="K103" s="149"/>
      <c r="L103" s="149"/>
      <c r="M103" s="149"/>
      <c r="N103" s="149"/>
      <c r="O103" s="152"/>
      <c r="P103" s="149"/>
      <c r="Q103" s="149"/>
      <c r="R103" s="158"/>
      <c r="S103" s="149"/>
      <c r="T103" s="149"/>
      <c r="U103" s="149"/>
    </row>
    <row r="104" spans="1:21">
      <c r="A104" s="69"/>
      <c r="B104" s="84"/>
      <c r="C104" s="63"/>
      <c r="D104" s="149"/>
      <c r="E104" s="149"/>
      <c r="F104" s="158"/>
      <c r="G104" s="149"/>
      <c r="H104" s="149"/>
      <c r="I104" s="158"/>
      <c r="J104" s="149"/>
      <c r="K104" s="149"/>
      <c r="L104" s="149"/>
      <c r="M104" s="149"/>
      <c r="N104" s="149"/>
      <c r="O104" s="152"/>
      <c r="P104" s="149"/>
      <c r="Q104" s="149"/>
      <c r="R104" s="158"/>
      <c r="S104" s="149"/>
      <c r="T104" s="149"/>
      <c r="U104" s="149"/>
    </row>
    <row r="105" spans="1:21">
      <c r="A105" s="69"/>
      <c r="B105" s="84"/>
      <c r="C105" s="63"/>
      <c r="D105" s="149"/>
      <c r="E105" s="149"/>
      <c r="F105" s="158"/>
      <c r="G105" s="149"/>
      <c r="H105" s="149"/>
      <c r="I105" s="158"/>
      <c r="J105" s="149"/>
      <c r="K105" s="149"/>
      <c r="L105" s="149"/>
      <c r="M105" s="149"/>
      <c r="N105" s="149"/>
      <c r="O105" s="152"/>
      <c r="P105" s="149"/>
      <c r="Q105" s="149"/>
      <c r="R105" s="158"/>
      <c r="S105" s="149"/>
      <c r="T105" s="149"/>
      <c r="U105" s="149"/>
    </row>
    <row r="106" spans="1:21">
      <c r="A106" s="69"/>
      <c r="B106" s="84"/>
      <c r="C106" s="63"/>
      <c r="D106" s="149"/>
      <c r="E106" s="149"/>
      <c r="F106" s="158"/>
      <c r="G106" s="149"/>
      <c r="H106" s="149"/>
      <c r="I106" s="158"/>
      <c r="J106" s="149"/>
      <c r="K106" s="149"/>
      <c r="L106" s="149"/>
      <c r="M106" s="149"/>
      <c r="N106" s="149"/>
      <c r="O106" s="152"/>
      <c r="P106" s="149"/>
      <c r="Q106" s="149"/>
      <c r="R106" s="158"/>
      <c r="S106" s="149"/>
      <c r="T106" s="149"/>
      <c r="U106" s="149"/>
    </row>
    <row r="107" spans="1:21">
      <c r="A107" s="69"/>
      <c r="B107" s="84"/>
      <c r="C107" s="63"/>
      <c r="D107" s="149"/>
      <c r="E107" s="149"/>
      <c r="F107" s="158"/>
      <c r="G107" s="149"/>
      <c r="H107" s="149"/>
      <c r="I107" s="158"/>
      <c r="J107" s="149"/>
      <c r="K107" s="149"/>
      <c r="L107" s="149"/>
      <c r="M107" s="149"/>
      <c r="N107" s="149"/>
      <c r="O107" s="152"/>
      <c r="P107" s="149"/>
      <c r="Q107" s="149"/>
      <c r="R107" s="158"/>
      <c r="S107" s="149"/>
      <c r="T107" s="149"/>
      <c r="U107" s="149"/>
    </row>
    <row r="108" spans="1:21">
      <c r="A108" s="70"/>
      <c r="B108" s="85"/>
      <c r="C108" s="64"/>
      <c r="D108" s="150"/>
      <c r="E108" s="150"/>
      <c r="F108" s="159"/>
      <c r="G108" s="150"/>
      <c r="H108" s="150"/>
      <c r="I108" s="159"/>
      <c r="J108" s="150"/>
      <c r="K108" s="150"/>
      <c r="L108" s="150"/>
      <c r="M108" s="150"/>
      <c r="N108" s="150"/>
      <c r="O108" s="153"/>
      <c r="P108" s="150"/>
      <c r="Q108" s="150"/>
      <c r="R108" s="159"/>
      <c r="S108" s="150"/>
      <c r="T108" s="150"/>
      <c r="U108" s="150"/>
    </row>
    <row r="109" spans="1:21" ht="15.75" customHeight="1">
      <c r="A109" s="113" t="s">
        <v>87</v>
      </c>
      <c r="B109" s="83" t="s">
        <v>111</v>
      </c>
      <c r="C109" s="62" t="s">
        <v>25</v>
      </c>
      <c r="D109" s="97">
        <v>7449</v>
      </c>
      <c r="E109" s="97">
        <v>1445.5</v>
      </c>
      <c r="F109" s="145">
        <f>E109/D109*100</f>
        <v>19.405289300577259</v>
      </c>
      <c r="G109" s="97">
        <v>7449</v>
      </c>
      <c r="H109" s="97">
        <v>1445.5</v>
      </c>
      <c r="I109" s="145">
        <f>H109/G109*100</f>
        <v>19.405289300577259</v>
      </c>
      <c r="J109" s="97"/>
      <c r="K109" s="97"/>
      <c r="L109" s="97"/>
      <c r="M109" s="97"/>
      <c r="N109" s="97"/>
      <c r="O109" s="145"/>
      <c r="P109" s="97">
        <v>7449</v>
      </c>
      <c r="Q109" s="97">
        <v>1445.5</v>
      </c>
      <c r="R109" s="145">
        <f>Q109/P109*100</f>
        <v>19.405289300577259</v>
      </c>
      <c r="S109" s="97"/>
      <c r="T109" s="97"/>
      <c r="U109" s="97"/>
    </row>
    <row r="110" spans="1:21">
      <c r="A110" s="114"/>
      <c r="B110" s="84"/>
      <c r="C110" s="63"/>
      <c r="D110" s="98"/>
      <c r="E110" s="98"/>
      <c r="F110" s="146"/>
      <c r="G110" s="98"/>
      <c r="H110" s="98"/>
      <c r="I110" s="146"/>
      <c r="J110" s="98"/>
      <c r="K110" s="98"/>
      <c r="L110" s="98"/>
      <c r="M110" s="98"/>
      <c r="N110" s="98"/>
      <c r="O110" s="146"/>
      <c r="P110" s="98"/>
      <c r="Q110" s="98"/>
      <c r="R110" s="146"/>
      <c r="S110" s="98"/>
      <c r="T110" s="98"/>
      <c r="U110" s="98"/>
    </row>
    <row r="111" spans="1:21">
      <c r="A111" s="114"/>
      <c r="B111" s="84"/>
      <c r="C111" s="63"/>
      <c r="D111" s="98"/>
      <c r="E111" s="98"/>
      <c r="F111" s="146"/>
      <c r="G111" s="98"/>
      <c r="H111" s="98"/>
      <c r="I111" s="146"/>
      <c r="J111" s="98"/>
      <c r="K111" s="98"/>
      <c r="L111" s="98"/>
      <c r="M111" s="98"/>
      <c r="N111" s="98"/>
      <c r="O111" s="146"/>
      <c r="P111" s="98"/>
      <c r="Q111" s="98"/>
      <c r="R111" s="146"/>
      <c r="S111" s="98"/>
      <c r="T111" s="98"/>
      <c r="U111" s="98"/>
    </row>
    <row r="112" spans="1:21">
      <c r="A112" s="114"/>
      <c r="B112" s="84"/>
      <c r="C112" s="63"/>
      <c r="D112" s="98"/>
      <c r="E112" s="98"/>
      <c r="F112" s="146"/>
      <c r="G112" s="98"/>
      <c r="H112" s="98"/>
      <c r="I112" s="146"/>
      <c r="J112" s="98"/>
      <c r="K112" s="98"/>
      <c r="L112" s="98"/>
      <c r="M112" s="98"/>
      <c r="N112" s="98"/>
      <c r="O112" s="146"/>
      <c r="P112" s="98"/>
      <c r="Q112" s="98"/>
      <c r="R112" s="146"/>
      <c r="S112" s="98"/>
      <c r="T112" s="98"/>
      <c r="U112" s="98"/>
    </row>
    <row r="113" spans="1:21">
      <c r="A113" s="114"/>
      <c r="B113" s="84"/>
      <c r="C113" s="63"/>
      <c r="D113" s="98"/>
      <c r="E113" s="98"/>
      <c r="F113" s="146"/>
      <c r="G113" s="98"/>
      <c r="H113" s="98"/>
      <c r="I113" s="146"/>
      <c r="J113" s="98"/>
      <c r="K113" s="98"/>
      <c r="L113" s="98"/>
      <c r="M113" s="98"/>
      <c r="N113" s="98"/>
      <c r="O113" s="146"/>
      <c r="P113" s="98"/>
      <c r="Q113" s="98"/>
      <c r="R113" s="146"/>
      <c r="S113" s="98"/>
      <c r="T113" s="98"/>
      <c r="U113" s="98"/>
    </row>
    <row r="114" spans="1:21">
      <c r="A114" s="114"/>
      <c r="B114" s="84"/>
      <c r="C114" s="63"/>
      <c r="D114" s="98"/>
      <c r="E114" s="98"/>
      <c r="F114" s="146"/>
      <c r="G114" s="98"/>
      <c r="H114" s="98"/>
      <c r="I114" s="146"/>
      <c r="J114" s="98"/>
      <c r="K114" s="98"/>
      <c r="L114" s="98"/>
      <c r="M114" s="98"/>
      <c r="N114" s="98"/>
      <c r="O114" s="146"/>
      <c r="P114" s="98"/>
      <c r="Q114" s="98"/>
      <c r="R114" s="146"/>
      <c r="S114" s="98"/>
      <c r="T114" s="98"/>
      <c r="U114" s="98"/>
    </row>
    <row r="115" spans="1:21">
      <c r="A115" s="114"/>
      <c r="B115" s="84"/>
      <c r="C115" s="63"/>
      <c r="D115" s="98"/>
      <c r="E115" s="98"/>
      <c r="F115" s="146"/>
      <c r="G115" s="98"/>
      <c r="H115" s="98"/>
      <c r="I115" s="146"/>
      <c r="J115" s="98"/>
      <c r="K115" s="98"/>
      <c r="L115" s="98"/>
      <c r="M115" s="98"/>
      <c r="N115" s="98"/>
      <c r="O115" s="146"/>
      <c r="P115" s="98"/>
      <c r="Q115" s="98"/>
      <c r="R115" s="146"/>
      <c r="S115" s="98"/>
      <c r="T115" s="98"/>
      <c r="U115" s="98"/>
    </row>
    <row r="116" spans="1:21">
      <c r="A116" s="115"/>
      <c r="B116" s="85"/>
      <c r="C116" s="64"/>
      <c r="D116" s="99"/>
      <c r="E116" s="99"/>
      <c r="F116" s="147"/>
      <c r="G116" s="99"/>
      <c r="H116" s="99"/>
      <c r="I116" s="147"/>
      <c r="J116" s="99"/>
      <c r="K116" s="99"/>
      <c r="L116" s="99"/>
      <c r="M116" s="99"/>
      <c r="N116" s="99"/>
      <c r="O116" s="147"/>
      <c r="P116" s="99"/>
      <c r="Q116" s="99"/>
      <c r="R116" s="147"/>
      <c r="S116" s="99"/>
      <c r="T116" s="99"/>
      <c r="U116" s="99"/>
    </row>
    <row r="117" spans="1:21" ht="15.75" customHeight="1">
      <c r="A117" s="68" t="s">
        <v>69</v>
      </c>
      <c r="B117" s="71" t="s">
        <v>112</v>
      </c>
      <c r="C117" s="62" t="s">
        <v>25</v>
      </c>
      <c r="D117" s="97">
        <v>5278.8</v>
      </c>
      <c r="E117" s="97">
        <v>1139.3</v>
      </c>
      <c r="F117" s="145">
        <f>E117/D117*100</f>
        <v>21.582556641660982</v>
      </c>
      <c r="G117" s="97">
        <v>5275.8</v>
      </c>
      <c r="H117" s="97">
        <v>1139.3</v>
      </c>
      <c r="I117" s="145">
        <f>H117/G117*100</f>
        <v>21.594829220213047</v>
      </c>
      <c r="J117" s="97"/>
      <c r="K117" s="97"/>
      <c r="L117" s="97"/>
      <c r="M117" s="97"/>
      <c r="N117" s="97"/>
      <c r="O117" s="97"/>
      <c r="P117" s="97">
        <v>5278.8</v>
      </c>
      <c r="Q117" s="97">
        <v>1139.3</v>
      </c>
      <c r="R117" s="145">
        <f>Q117/P117*100</f>
        <v>21.582556641660982</v>
      </c>
      <c r="S117" s="97"/>
      <c r="T117" s="97"/>
      <c r="U117" s="97"/>
    </row>
    <row r="118" spans="1:21">
      <c r="A118" s="69"/>
      <c r="B118" s="72"/>
      <c r="C118" s="63"/>
      <c r="D118" s="98"/>
      <c r="E118" s="98"/>
      <c r="F118" s="146"/>
      <c r="G118" s="98"/>
      <c r="H118" s="98"/>
      <c r="I118" s="146"/>
      <c r="J118" s="98"/>
      <c r="K118" s="98"/>
      <c r="L118" s="98"/>
      <c r="M118" s="98"/>
      <c r="N118" s="98"/>
      <c r="O118" s="98"/>
      <c r="P118" s="98"/>
      <c r="Q118" s="98"/>
      <c r="R118" s="146"/>
      <c r="S118" s="98"/>
      <c r="T118" s="98"/>
      <c r="U118" s="98"/>
    </row>
    <row r="119" spans="1:21">
      <c r="A119" s="69"/>
      <c r="B119" s="72"/>
      <c r="C119" s="63"/>
      <c r="D119" s="98"/>
      <c r="E119" s="98"/>
      <c r="F119" s="146"/>
      <c r="G119" s="98"/>
      <c r="H119" s="98"/>
      <c r="I119" s="146"/>
      <c r="J119" s="98"/>
      <c r="K119" s="98"/>
      <c r="L119" s="98"/>
      <c r="M119" s="98"/>
      <c r="N119" s="98"/>
      <c r="O119" s="98"/>
      <c r="P119" s="98"/>
      <c r="Q119" s="98"/>
      <c r="R119" s="146"/>
      <c r="S119" s="98"/>
      <c r="T119" s="98"/>
      <c r="U119" s="98"/>
    </row>
    <row r="120" spans="1:21">
      <c r="A120" s="69"/>
      <c r="B120" s="72"/>
      <c r="C120" s="63"/>
      <c r="D120" s="98"/>
      <c r="E120" s="98"/>
      <c r="F120" s="146"/>
      <c r="G120" s="98"/>
      <c r="H120" s="98"/>
      <c r="I120" s="146"/>
      <c r="J120" s="98"/>
      <c r="K120" s="98"/>
      <c r="L120" s="98"/>
      <c r="M120" s="98"/>
      <c r="N120" s="98"/>
      <c r="O120" s="98"/>
      <c r="P120" s="98"/>
      <c r="Q120" s="98"/>
      <c r="R120" s="146"/>
      <c r="S120" s="98"/>
      <c r="T120" s="98"/>
      <c r="U120" s="98"/>
    </row>
    <row r="121" spans="1:21">
      <c r="A121" s="69"/>
      <c r="B121" s="72"/>
      <c r="C121" s="63"/>
      <c r="D121" s="98"/>
      <c r="E121" s="98"/>
      <c r="F121" s="146"/>
      <c r="G121" s="98"/>
      <c r="H121" s="98"/>
      <c r="I121" s="146"/>
      <c r="J121" s="98"/>
      <c r="K121" s="98"/>
      <c r="L121" s="98"/>
      <c r="M121" s="98"/>
      <c r="N121" s="98"/>
      <c r="O121" s="98"/>
      <c r="P121" s="98"/>
      <c r="Q121" s="98"/>
      <c r="R121" s="146"/>
      <c r="S121" s="98"/>
      <c r="T121" s="98"/>
      <c r="U121" s="98"/>
    </row>
    <row r="122" spans="1:21">
      <c r="A122" s="69"/>
      <c r="B122" s="72"/>
      <c r="C122" s="63"/>
      <c r="D122" s="98"/>
      <c r="E122" s="98"/>
      <c r="F122" s="146"/>
      <c r="G122" s="98"/>
      <c r="H122" s="98"/>
      <c r="I122" s="146"/>
      <c r="J122" s="98"/>
      <c r="K122" s="98"/>
      <c r="L122" s="98"/>
      <c r="M122" s="98"/>
      <c r="N122" s="98"/>
      <c r="O122" s="98"/>
      <c r="P122" s="98"/>
      <c r="Q122" s="98"/>
      <c r="R122" s="146"/>
      <c r="S122" s="98"/>
      <c r="T122" s="98"/>
      <c r="U122" s="98"/>
    </row>
    <row r="123" spans="1:21">
      <c r="A123" s="69"/>
      <c r="B123" s="72"/>
      <c r="C123" s="63"/>
      <c r="D123" s="98"/>
      <c r="E123" s="98"/>
      <c r="F123" s="146"/>
      <c r="G123" s="98"/>
      <c r="H123" s="98"/>
      <c r="I123" s="146"/>
      <c r="J123" s="98"/>
      <c r="K123" s="98"/>
      <c r="L123" s="98"/>
      <c r="M123" s="98"/>
      <c r="N123" s="98"/>
      <c r="O123" s="98"/>
      <c r="P123" s="98"/>
      <c r="Q123" s="98"/>
      <c r="R123" s="146"/>
      <c r="S123" s="98"/>
      <c r="T123" s="98"/>
      <c r="U123" s="98"/>
    </row>
    <row r="124" spans="1:21">
      <c r="A124" s="70"/>
      <c r="B124" s="72"/>
      <c r="C124" s="64"/>
      <c r="D124" s="99"/>
      <c r="E124" s="99"/>
      <c r="F124" s="147"/>
      <c r="G124" s="99"/>
      <c r="H124" s="99"/>
      <c r="I124" s="147"/>
      <c r="J124" s="99"/>
      <c r="K124" s="99"/>
      <c r="L124" s="99"/>
      <c r="M124" s="99"/>
      <c r="N124" s="99"/>
      <c r="O124" s="99"/>
      <c r="P124" s="99"/>
      <c r="Q124" s="99"/>
      <c r="R124" s="147"/>
      <c r="S124" s="99"/>
      <c r="T124" s="99"/>
      <c r="U124" s="99"/>
    </row>
    <row r="125" spans="1:21">
      <c r="A125" s="68" t="s">
        <v>106</v>
      </c>
      <c r="B125" s="83" t="s">
        <v>130</v>
      </c>
      <c r="C125" s="62" t="s">
        <v>25</v>
      </c>
      <c r="D125" s="160"/>
      <c r="E125" s="97"/>
      <c r="F125" s="97"/>
      <c r="G125" s="97"/>
      <c r="H125" s="97"/>
      <c r="I125" s="97"/>
      <c r="J125" s="97"/>
      <c r="K125" s="97"/>
      <c r="L125" s="97"/>
      <c r="M125" s="97"/>
      <c r="N125" s="97"/>
      <c r="O125" s="97"/>
      <c r="P125" s="97"/>
      <c r="Q125" s="97"/>
      <c r="R125" s="97"/>
      <c r="S125" s="97"/>
      <c r="T125" s="97"/>
      <c r="U125" s="97"/>
    </row>
    <row r="126" spans="1:21">
      <c r="A126" s="69"/>
      <c r="B126" s="84"/>
      <c r="C126" s="63"/>
      <c r="D126" s="161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</row>
    <row r="127" spans="1:21">
      <c r="A127" s="69"/>
      <c r="B127" s="84"/>
      <c r="C127" s="63"/>
      <c r="D127" s="161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</row>
    <row r="128" spans="1:21">
      <c r="A128" s="69"/>
      <c r="B128" s="84"/>
      <c r="C128" s="63"/>
      <c r="D128" s="161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</row>
    <row r="129" spans="1:21">
      <c r="A129" s="69"/>
      <c r="B129" s="84"/>
      <c r="C129" s="63"/>
      <c r="D129" s="161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</row>
    <row r="130" spans="1:21">
      <c r="A130" s="69"/>
      <c r="B130" s="84"/>
      <c r="C130" s="63"/>
      <c r="D130" s="161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</row>
    <row r="131" spans="1:21">
      <c r="A131" s="69"/>
      <c r="B131" s="84"/>
      <c r="C131" s="63"/>
      <c r="D131" s="161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</row>
    <row r="132" spans="1:21">
      <c r="A132" s="70"/>
      <c r="B132" s="84"/>
      <c r="C132" s="64"/>
      <c r="D132" s="162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</row>
    <row r="133" spans="1:21" ht="32.25" customHeight="1">
      <c r="A133" s="21"/>
      <c r="B133" s="38" t="s">
        <v>45</v>
      </c>
      <c r="C133" s="19" t="s">
        <v>25</v>
      </c>
      <c r="D133" s="8">
        <f t="shared" ref="D133" si="1">SUM(D101:D132)</f>
        <v>26826.7</v>
      </c>
      <c r="E133" s="8">
        <f t="shared" ref="E133" si="2">SUM(E101:E132)</f>
        <v>5176.3</v>
      </c>
      <c r="F133" s="47">
        <f>E133/D133*100</f>
        <v>19.295328907394499</v>
      </c>
      <c r="G133" s="8">
        <f t="shared" ref="G133" si="3">SUM(G101:G132)</f>
        <v>26823.7</v>
      </c>
      <c r="H133" s="8">
        <f t="shared" ref="H133:U133" si="4">SUM(H101:H132)</f>
        <v>5176.3</v>
      </c>
      <c r="I133" s="8">
        <v>19.3</v>
      </c>
      <c r="J133" s="8">
        <v>19.3</v>
      </c>
      <c r="K133" s="8">
        <f t="shared" si="4"/>
        <v>0</v>
      </c>
      <c r="L133" s="8">
        <f t="shared" si="4"/>
        <v>0</v>
      </c>
      <c r="M133" s="8">
        <f t="shared" si="4"/>
        <v>0</v>
      </c>
      <c r="N133" s="8">
        <f t="shared" si="4"/>
        <v>0</v>
      </c>
      <c r="O133" s="8">
        <f t="shared" si="4"/>
        <v>0</v>
      </c>
      <c r="P133" s="8">
        <f t="shared" si="4"/>
        <v>26826.7</v>
      </c>
      <c r="Q133" s="8">
        <f t="shared" si="4"/>
        <v>5176.3</v>
      </c>
      <c r="R133" s="8">
        <v>19.3</v>
      </c>
      <c r="S133" s="8">
        <f t="shared" si="4"/>
        <v>0</v>
      </c>
      <c r="T133" s="8">
        <f t="shared" si="4"/>
        <v>0</v>
      </c>
      <c r="U133" s="8">
        <f t="shared" si="4"/>
        <v>0</v>
      </c>
    </row>
    <row r="134" spans="1:21">
      <c r="A134" s="120" t="s">
        <v>113</v>
      </c>
      <c r="B134" s="121"/>
      <c r="C134" s="121"/>
      <c r="D134" s="121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2"/>
    </row>
    <row r="135" spans="1:21">
      <c r="A135" s="68" t="s">
        <v>70</v>
      </c>
      <c r="B135" s="65" t="s">
        <v>122</v>
      </c>
      <c r="C135" s="62" t="s">
        <v>25</v>
      </c>
      <c r="D135" s="97">
        <v>3532.4</v>
      </c>
      <c r="E135" s="97">
        <v>543.29999999999995</v>
      </c>
      <c r="F135" s="145">
        <f>E135/D135*100</f>
        <v>15.380477862076775</v>
      </c>
      <c r="G135" s="97">
        <v>3532.4</v>
      </c>
      <c r="H135" s="97">
        <v>543.29999999999995</v>
      </c>
      <c r="I135" s="145">
        <f>H135/G135*100</f>
        <v>15.380477862076775</v>
      </c>
      <c r="J135" s="97"/>
      <c r="K135" s="97"/>
      <c r="L135" s="97"/>
      <c r="M135" s="97"/>
      <c r="N135" s="97"/>
      <c r="O135" s="97"/>
      <c r="P135" s="97">
        <v>3532.4</v>
      </c>
      <c r="Q135" s="97">
        <v>543.29999999999995</v>
      </c>
      <c r="R135" s="145">
        <f>Q135/P135*100</f>
        <v>15.380477862076775</v>
      </c>
      <c r="S135" s="97"/>
      <c r="T135" s="97"/>
      <c r="U135" s="97"/>
    </row>
    <row r="136" spans="1:21">
      <c r="A136" s="69"/>
      <c r="B136" s="66"/>
      <c r="C136" s="63"/>
      <c r="D136" s="98"/>
      <c r="E136" s="98"/>
      <c r="F136" s="146"/>
      <c r="G136" s="98"/>
      <c r="H136" s="98"/>
      <c r="I136" s="146"/>
      <c r="J136" s="98"/>
      <c r="K136" s="98"/>
      <c r="L136" s="98"/>
      <c r="M136" s="98"/>
      <c r="N136" s="98"/>
      <c r="O136" s="98"/>
      <c r="P136" s="98"/>
      <c r="Q136" s="98"/>
      <c r="R136" s="146"/>
      <c r="S136" s="98"/>
      <c r="T136" s="98"/>
      <c r="U136" s="98"/>
    </row>
    <row r="137" spans="1:21">
      <c r="A137" s="69"/>
      <c r="B137" s="66"/>
      <c r="C137" s="63"/>
      <c r="D137" s="98"/>
      <c r="E137" s="98"/>
      <c r="F137" s="146"/>
      <c r="G137" s="98"/>
      <c r="H137" s="98"/>
      <c r="I137" s="146"/>
      <c r="J137" s="98"/>
      <c r="K137" s="98"/>
      <c r="L137" s="98"/>
      <c r="M137" s="98"/>
      <c r="N137" s="98"/>
      <c r="O137" s="98"/>
      <c r="P137" s="98"/>
      <c r="Q137" s="98"/>
      <c r="R137" s="146"/>
      <c r="S137" s="98"/>
      <c r="T137" s="98"/>
      <c r="U137" s="98"/>
    </row>
    <row r="138" spans="1:21">
      <c r="A138" s="69"/>
      <c r="B138" s="66"/>
      <c r="C138" s="63"/>
      <c r="D138" s="98"/>
      <c r="E138" s="98"/>
      <c r="F138" s="146"/>
      <c r="G138" s="98"/>
      <c r="H138" s="98"/>
      <c r="I138" s="146"/>
      <c r="J138" s="98"/>
      <c r="K138" s="98"/>
      <c r="L138" s="98"/>
      <c r="M138" s="98"/>
      <c r="N138" s="98"/>
      <c r="O138" s="98"/>
      <c r="P138" s="98"/>
      <c r="Q138" s="98"/>
      <c r="R138" s="146"/>
      <c r="S138" s="98"/>
      <c r="T138" s="98"/>
      <c r="U138" s="98"/>
    </row>
    <row r="139" spans="1:21">
      <c r="A139" s="69"/>
      <c r="B139" s="66"/>
      <c r="C139" s="63"/>
      <c r="D139" s="98"/>
      <c r="E139" s="98"/>
      <c r="F139" s="146"/>
      <c r="G139" s="98"/>
      <c r="H139" s="98"/>
      <c r="I139" s="146"/>
      <c r="J139" s="98"/>
      <c r="K139" s="98"/>
      <c r="L139" s="98"/>
      <c r="M139" s="98"/>
      <c r="N139" s="98"/>
      <c r="O139" s="98"/>
      <c r="P139" s="98"/>
      <c r="Q139" s="98"/>
      <c r="R139" s="146"/>
      <c r="S139" s="98"/>
      <c r="T139" s="98"/>
      <c r="U139" s="98"/>
    </row>
    <row r="140" spans="1:21">
      <c r="A140" s="69"/>
      <c r="B140" s="66"/>
      <c r="C140" s="63"/>
      <c r="D140" s="98"/>
      <c r="E140" s="98"/>
      <c r="F140" s="146"/>
      <c r="G140" s="98"/>
      <c r="H140" s="98"/>
      <c r="I140" s="146"/>
      <c r="J140" s="98"/>
      <c r="K140" s="98"/>
      <c r="L140" s="98"/>
      <c r="M140" s="98"/>
      <c r="N140" s="98"/>
      <c r="O140" s="98"/>
      <c r="P140" s="98"/>
      <c r="Q140" s="98"/>
      <c r="R140" s="146"/>
      <c r="S140" s="98"/>
      <c r="T140" s="98"/>
      <c r="U140" s="98"/>
    </row>
    <row r="141" spans="1:21" ht="51.75" customHeight="1">
      <c r="A141" s="69"/>
      <c r="B141" s="66"/>
      <c r="C141" s="63"/>
      <c r="D141" s="98"/>
      <c r="E141" s="98"/>
      <c r="F141" s="146"/>
      <c r="G141" s="98"/>
      <c r="H141" s="98"/>
      <c r="I141" s="146"/>
      <c r="J141" s="98"/>
      <c r="K141" s="98"/>
      <c r="L141" s="98"/>
      <c r="M141" s="98"/>
      <c r="N141" s="98"/>
      <c r="O141" s="98"/>
      <c r="P141" s="98"/>
      <c r="Q141" s="98"/>
      <c r="R141" s="146"/>
      <c r="S141" s="98"/>
      <c r="T141" s="98"/>
      <c r="U141" s="98"/>
    </row>
    <row r="142" spans="1:21" ht="91.5" customHeight="1">
      <c r="A142" s="69"/>
      <c r="B142" s="67"/>
      <c r="C142" s="64"/>
      <c r="D142" s="99"/>
      <c r="E142" s="99"/>
      <c r="F142" s="147"/>
      <c r="G142" s="99"/>
      <c r="H142" s="99"/>
      <c r="I142" s="147"/>
      <c r="J142" s="99"/>
      <c r="K142" s="99"/>
      <c r="L142" s="99"/>
      <c r="M142" s="99"/>
      <c r="N142" s="99"/>
      <c r="O142" s="99"/>
      <c r="P142" s="99"/>
      <c r="Q142" s="99"/>
      <c r="R142" s="147"/>
      <c r="S142" s="99"/>
      <c r="T142" s="99"/>
      <c r="U142" s="99"/>
    </row>
    <row r="143" spans="1:21" ht="91.5" customHeight="1">
      <c r="A143" s="49"/>
      <c r="B143" s="58" t="s">
        <v>148</v>
      </c>
      <c r="C143" s="48" t="s">
        <v>143</v>
      </c>
      <c r="D143" s="50">
        <v>8</v>
      </c>
      <c r="E143" s="50">
        <v>0</v>
      </c>
      <c r="F143" s="52">
        <v>0</v>
      </c>
      <c r="G143" s="59">
        <v>8</v>
      </c>
      <c r="H143" s="59">
        <v>0</v>
      </c>
      <c r="I143" s="52"/>
      <c r="J143" s="50"/>
      <c r="K143" s="50"/>
      <c r="L143" s="50"/>
      <c r="M143" s="50"/>
      <c r="N143" s="50"/>
      <c r="O143" s="50"/>
      <c r="P143" s="59">
        <v>8</v>
      </c>
      <c r="Q143" s="59">
        <v>0</v>
      </c>
      <c r="R143" s="52"/>
      <c r="S143" s="50"/>
      <c r="T143" s="50"/>
      <c r="U143" s="50"/>
    </row>
    <row r="144" spans="1:21" ht="91.5" customHeight="1">
      <c r="A144" s="21"/>
      <c r="B144" s="38" t="s">
        <v>26</v>
      </c>
      <c r="C144" s="19" t="s">
        <v>25</v>
      </c>
      <c r="D144" s="8">
        <f>D143+D135</f>
        <v>3540.4</v>
      </c>
      <c r="E144" s="8">
        <f>E143+E135</f>
        <v>543.29999999999995</v>
      </c>
      <c r="F144" s="8">
        <f t="shared" ref="F144:I144" si="5">F135</f>
        <v>15.380477862076775</v>
      </c>
      <c r="G144" s="8">
        <f>G143+G135</f>
        <v>3540.4</v>
      </c>
      <c r="H144" s="8">
        <f>H143+H135</f>
        <v>543.29999999999995</v>
      </c>
      <c r="I144" s="8">
        <f t="shared" si="5"/>
        <v>15.380477862076775</v>
      </c>
      <c r="J144" s="8"/>
      <c r="K144" s="8"/>
      <c r="L144" s="8"/>
      <c r="M144" s="8"/>
      <c r="N144" s="8"/>
      <c r="O144" s="8"/>
      <c r="P144" s="8">
        <f>P143+P135</f>
        <v>3540.4</v>
      </c>
      <c r="Q144" s="8">
        <f>Q143+Q135</f>
        <v>543.29999999999995</v>
      </c>
      <c r="R144" s="8">
        <f t="shared" ref="R144" si="6">R135</f>
        <v>15.380477862076775</v>
      </c>
      <c r="S144" s="8"/>
      <c r="T144" s="8"/>
      <c r="U144" s="8"/>
    </row>
    <row r="145" spans="1:21" ht="91.5" customHeight="1">
      <c r="A145" s="21"/>
      <c r="B145" s="38"/>
      <c r="C145" s="19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1:21" ht="30.75" customHeight="1">
      <c r="A146" s="22"/>
      <c r="B146" s="23" t="s">
        <v>110</v>
      </c>
      <c r="C146" s="24" t="s">
        <v>25</v>
      </c>
      <c r="D146" s="26">
        <f>D144+D133+D98+D34</f>
        <v>74556.5</v>
      </c>
      <c r="E146" s="25">
        <f>E144+E133+E98+E34</f>
        <v>17494.900000000001</v>
      </c>
      <c r="F146" s="26">
        <f>E146/D146*100</f>
        <v>23.465291423283016</v>
      </c>
      <c r="G146" s="25">
        <f>G144+G133+G98+G34</f>
        <v>74553.5</v>
      </c>
      <c r="H146" s="25">
        <f>H144+H133+H98+H34</f>
        <v>17494.900000000001</v>
      </c>
      <c r="I146" s="26">
        <f>H146/G146*100</f>
        <v>23.466235656273685</v>
      </c>
      <c r="J146" s="25"/>
      <c r="K146" s="25"/>
      <c r="L146" s="25"/>
      <c r="M146" s="25">
        <f>M144+M133+M98+M34</f>
        <v>0</v>
      </c>
      <c r="N146" s="25">
        <f>N144+N133+N98+N34</f>
        <v>0</v>
      </c>
      <c r="O146" s="25">
        <f>O144+O133+O98+O34</f>
        <v>0</v>
      </c>
      <c r="P146" s="25">
        <f>P144+P133+P98+P34</f>
        <v>74547.899999999994</v>
      </c>
      <c r="Q146" s="25">
        <f>Q144+Q133+Q98+Q34</f>
        <v>17494.900000000001</v>
      </c>
      <c r="R146" s="26">
        <f>Q146/P146*100</f>
        <v>23.467998427856458</v>
      </c>
      <c r="S146" s="25"/>
      <c r="T146" s="25"/>
      <c r="U146" s="25"/>
    </row>
    <row r="147" spans="1:21">
      <c r="A147" s="120" t="s">
        <v>88</v>
      </c>
      <c r="B147" s="121"/>
      <c r="C147" s="121"/>
      <c r="D147" s="121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2"/>
    </row>
    <row r="148" spans="1:21">
      <c r="A148" s="87" t="s">
        <v>114</v>
      </c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171"/>
    </row>
    <row r="149" spans="1:21" ht="132">
      <c r="A149" s="37" t="s">
        <v>84</v>
      </c>
      <c r="B149" s="23" t="s">
        <v>123</v>
      </c>
      <c r="C149" s="19" t="s">
        <v>25</v>
      </c>
      <c r="D149" s="8">
        <v>3486.8</v>
      </c>
      <c r="E149" s="8">
        <v>871.7</v>
      </c>
      <c r="F149" s="27">
        <f>E149/D149*100</f>
        <v>25</v>
      </c>
      <c r="G149" s="8">
        <v>3486.8</v>
      </c>
      <c r="H149" s="8">
        <v>871.7</v>
      </c>
      <c r="I149" s="20">
        <f>H149/G149*100</f>
        <v>25</v>
      </c>
      <c r="J149" s="8"/>
      <c r="K149" s="8"/>
      <c r="L149" s="8"/>
      <c r="M149" s="8">
        <v>3486.8</v>
      </c>
      <c r="N149" s="8">
        <v>871.7</v>
      </c>
      <c r="O149" s="20">
        <f>N149/M149*100</f>
        <v>25</v>
      </c>
      <c r="P149" s="8"/>
      <c r="Q149" s="8"/>
      <c r="R149" s="8"/>
      <c r="S149" s="8"/>
      <c r="T149" s="8"/>
      <c r="U149" s="8"/>
    </row>
    <row r="150" spans="1:21">
      <c r="A150" s="80" t="s">
        <v>89</v>
      </c>
      <c r="B150" s="83" t="s">
        <v>6</v>
      </c>
      <c r="C150" s="62" t="s">
        <v>25</v>
      </c>
      <c r="D150" s="97">
        <v>174.8</v>
      </c>
      <c r="E150" s="97">
        <v>42.5</v>
      </c>
      <c r="F150" s="145">
        <f>E150/D150*100</f>
        <v>24.313501144164761</v>
      </c>
      <c r="G150" s="97">
        <v>174.8</v>
      </c>
      <c r="H150" s="97">
        <v>42.5</v>
      </c>
      <c r="I150" s="145">
        <f>H150/G150*100</f>
        <v>24.313501144164761</v>
      </c>
      <c r="J150" s="97"/>
      <c r="K150" s="97"/>
      <c r="L150" s="97"/>
      <c r="M150" s="97">
        <v>174.8</v>
      </c>
      <c r="N150" s="97">
        <v>42.5</v>
      </c>
      <c r="O150" s="145">
        <f>N150/M150*100</f>
        <v>24.313501144164761</v>
      </c>
      <c r="P150" s="97"/>
      <c r="Q150" s="97"/>
      <c r="R150" s="97"/>
      <c r="S150" s="97"/>
      <c r="T150" s="97"/>
      <c r="U150" s="97"/>
    </row>
    <row r="151" spans="1:21" ht="36.75" customHeight="1">
      <c r="A151" s="81"/>
      <c r="B151" s="84"/>
      <c r="C151" s="64"/>
      <c r="D151" s="99"/>
      <c r="E151" s="99"/>
      <c r="F151" s="147"/>
      <c r="G151" s="99"/>
      <c r="H151" s="99"/>
      <c r="I151" s="147"/>
      <c r="J151" s="99"/>
      <c r="K151" s="99"/>
      <c r="L151" s="99"/>
      <c r="M151" s="99"/>
      <c r="N151" s="99"/>
      <c r="O151" s="147"/>
      <c r="P151" s="99"/>
      <c r="Q151" s="99"/>
      <c r="R151" s="99"/>
      <c r="S151" s="99"/>
      <c r="T151" s="99"/>
      <c r="U151" s="99"/>
    </row>
    <row r="152" spans="1:21">
      <c r="A152" s="80" t="s">
        <v>90</v>
      </c>
      <c r="B152" s="86" t="s">
        <v>103</v>
      </c>
      <c r="C152" s="97" t="s">
        <v>25</v>
      </c>
      <c r="D152" s="97"/>
      <c r="E152" s="97"/>
      <c r="F152" s="145"/>
      <c r="G152" s="97"/>
      <c r="H152" s="97"/>
      <c r="I152" s="145"/>
      <c r="J152" s="97"/>
      <c r="K152" s="97"/>
      <c r="L152" s="97"/>
      <c r="M152" s="97"/>
      <c r="N152" s="97"/>
      <c r="O152" s="145"/>
      <c r="P152" s="97"/>
      <c r="Q152" s="97"/>
      <c r="R152" s="97"/>
      <c r="S152" s="97"/>
      <c r="T152" s="97"/>
      <c r="U152" s="97"/>
    </row>
    <row r="153" spans="1:21" ht="52.5" customHeight="1">
      <c r="A153" s="81"/>
      <c r="B153" s="84"/>
      <c r="C153" s="99"/>
      <c r="D153" s="99"/>
      <c r="E153" s="99"/>
      <c r="F153" s="147"/>
      <c r="G153" s="99"/>
      <c r="H153" s="99"/>
      <c r="I153" s="147"/>
      <c r="J153" s="99"/>
      <c r="K153" s="99"/>
      <c r="L153" s="99"/>
      <c r="M153" s="99"/>
      <c r="N153" s="99"/>
      <c r="O153" s="147"/>
      <c r="P153" s="99"/>
      <c r="Q153" s="99"/>
      <c r="R153" s="99"/>
      <c r="S153" s="99"/>
      <c r="T153" s="99"/>
      <c r="U153" s="99"/>
    </row>
    <row r="154" spans="1:21">
      <c r="A154" s="80" t="s">
        <v>91</v>
      </c>
      <c r="B154" s="83" t="s">
        <v>124</v>
      </c>
      <c r="C154" s="62" t="s">
        <v>25</v>
      </c>
      <c r="D154" s="97">
        <v>107016.9</v>
      </c>
      <c r="E154" s="97">
        <v>25609.4</v>
      </c>
      <c r="F154" s="145">
        <f>E154/D154*100</f>
        <v>23.93023905570055</v>
      </c>
      <c r="G154" s="97">
        <v>107016.9</v>
      </c>
      <c r="H154" s="97">
        <v>25609.4</v>
      </c>
      <c r="I154" s="145">
        <f>H154/G154*100</f>
        <v>23.93023905570055</v>
      </c>
      <c r="J154" s="97"/>
      <c r="K154" s="97"/>
      <c r="L154" s="97"/>
      <c r="M154" s="97">
        <v>107016.9</v>
      </c>
      <c r="N154" s="97">
        <v>25609.4</v>
      </c>
      <c r="O154" s="145">
        <f>N154/M154*100</f>
        <v>23.93023905570055</v>
      </c>
      <c r="P154" s="97"/>
      <c r="Q154" s="97"/>
      <c r="R154" s="97"/>
      <c r="S154" s="97"/>
      <c r="T154" s="97"/>
      <c r="U154" s="97"/>
    </row>
    <row r="155" spans="1:21">
      <c r="A155" s="81"/>
      <c r="B155" s="84"/>
      <c r="C155" s="63"/>
      <c r="D155" s="98"/>
      <c r="E155" s="98"/>
      <c r="F155" s="146"/>
      <c r="G155" s="98"/>
      <c r="H155" s="98"/>
      <c r="I155" s="146"/>
      <c r="J155" s="98"/>
      <c r="K155" s="98"/>
      <c r="L155" s="98"/>
      <c r="M155" s="98"/>
      <c r="N155" s="98"/>
      <c r="O155" s="146"/>
      <c r="P155" s="98"/>
      <c r="Q155" s="98"/>
      <c r="R155" s="98"/>
      <c r="S155" s="98"/>
      <c r="T155" s="98"/>
      <c r="U155" s="98"/>
    </row>
    <row r="156" spans="1:21">
      <c r="A156" s="81"/>
      <c r="B156" s="84"/>
      <c r="C156" s="63"/>
      <c r="D156" s="98"/>
      <c r="E156" s="98"/>
      <c r="F156" s="146"/>
      <c r="G156" s="98"/>
      <c r="H156" s="98"/>
      <c r="I156" s="146"/>
      <c r="J156" s="98"/>
      <c r="K156" s="98"/>
      <c r="L156" s="98"/>
      <c r="M156" s="98"/>
      <c r="N156" s="98"/>
      <c r="O156" s="146"/>
      <c r="P156" s="98"/>
      <c r="Q156" s="98"/>
      <c r="R156" s="98"/>
      <c r="S156" s="98"/>
      <c r="T156" s="98"/>
      <c r="U156" s="98"/>
    </row>
    <row r="157" spans="1:21">
      <c r="A157" s="81"/>
      <c r="B157" s="84"/>
      <c r="C157" s="63"/>
      <c r="D157" s="98"/>
      <c r="E157" s="98"/>
      <c r="F157" s="146"/>
      <c r="G157" s="98"/>
      <c r="H157" s="98"/>
      <c r="I157" s="146"/>
      <c r="J157" s="98"/>
      <c r="K157" s="98"/>
      <c r="L157" s="98"/>
      <c r="M157" s="98"/>
      <c r="N157" s="98"/>
      <c r="O157" s="146"/>
      <c r="P157" s="98"/>
      <c r="Q157" s="98"/>
      <c r="R157" s="98"/>
      <c r="S157" s="98"/>
      <c r="T157" s="98"/>
      <c r="U157" s="98"/>
    </row>
    <row r="158" spans="1:21" ht="30.75" customHeight="1">
      <c r="A158" s="81"/>
      <c r="B158" s="84"/>
      <c r="C158" s="63"/>
      <c r="D158" s="98"/>
      <c r="E158" s="98"/>
      <c r="F158" s="146"/>
      <c r="G158" s="98"/>
      <c r="H158" s="98"/>
      <c r="I158" s="146"/>
      <c r="J158" s="98"/>
      <c r="K158" s="98"/>
      <c r="L158" s="98"/>
      <c r="M158" s="98"/>
      <c r="N158" s="98"/>
      <c r="O158" s="146"/>
      <c r="P158" s="98"/>
      <c r="Q158" s="98"/>
      <c r="R158" s="98"/>
      <c r="S158" s="98"/>
      <c r="T158" s="98"/>
      <c r="U158" s="98"/>
    </row>
    <row r="159" spans="1:21">
      <c r="A159" s="81"/>
      <c r="B159" s="84"/>
      <c r="C159" s="63"/>
      <c r="D159" s="98"/>
      <c r="E159" s="98"/>
      <c r="F159" s="146"/>
      <c r="G159" s="98"/>
      <c r="H159" s="98"/>
      <c r="I159" s="146"/>
      <c r="J159" s="98"/>
      <c r="K159" s="98"/>
      <c r="L159" s="98"/>
      <c r="M159" s="98"/>
      <c r="N159" s="98"/>
      <c r="O159" s="146"/>
      <c r="P159" s="98"/>
      <c r="Q159" s="98"/>
      <c r="R159" s="98"/>
      <c r="S159" s="98"/>
      <c r="T159" s="98"/>
      <c r="U159" s="98"/>
    </row>
    <row r="160" spans="1:21">
      <c r="A160" s="81"/>
      <c r="B160" s="84"/>
      <c r="C160" s="63"/>
      <c r="D160" s="98"/>
      <c r="E160" s="98"/>
      <c r="F160" s="146"/>
      <c r="G160" s="98"/>
      <c r="H160" s="98"/>
      <c r="I160" s="146"/>
      <c r="J160" s="98"/>
      <c r="K160" s="98"/>
      <c r="L160" s="98"/>
      <c r="M160" s="98"/>
      <c r="N160" s="98"/>
      <c r="O160" s="146"/>
      <c r="P160" s="98"/>
      <c r="Q160" s="98"/>
      <c r="R160" s="98"/>
      <c r="S160" s="98"/>
      <c r="T160" s="98"/>
      <c r="U160" s="98"/>
    </row>
    <row r="161" spans="1:21">
      <c r="A161" s="82"/>
      <c r="B161" s="85"/>
      <c r="C161" s="64"/>
      <c r="D161" s="99"/>
      <c r="E161" s="99"/>
      <c r="F161" s="147"/>
      <c r="G161" s="99"/>
      <c r="H161" s="99"/>
      <c r="I161" s="147"/>
      <c r="J161" s="99"/>
      <c r="K161" s="99"/>
      <c r="L161" s="99"/>
      <c r="M161" s="99"/>
      <c r="N161" s="99"/>
      <c r="O161" s="147"/>
      <c r="P161" s="99"/>
      <c r="Q161" s="99"/>
      <c r="R161" s="99"/>
      <c r="S161" s="99"/>
      <c r="T161" s="99"/>
      <c r="U161" s="99"/>
    </row>
    <row r="162" spans="1:21" ht="40.5" customHeight="1">
      <c r="A162" s="21"/>
      <c r="B162" s="38" t="s">
        <v>92</v>
      </c>
      <c r="C162" s="19" t="s">
        <v>25</v>
      </c>
      <c r="D162" s="8">
        <f>D154+D152+D150+D149</f>
        <v>110678.5</v>
      </c>
      <c r="E162" s="8">
        <f>E154+E152+E150+E149</f>
        <v>26523.600000000002</v>
      </c>
      <c r="F162" s="20">
        <f>E162/D162*100</f>
        <v>23.964545959694071</v>
      </c>
      <c r="G162" s="8">
        <f>G154+G152+G150+G149</f>
        <v>110678.5</v>
      </c>
      <c r="H162" s="8">
        <f>H154+H152+H150+H149</f>
        <v>26523.600000000002</v>
      </c>
      <c r="I162" s="20">
        <f>H162/G162*100</f>
        <v>23.964545959694071</v>
      </c>
      <c r="J162" s="8"/>
      <c r="K162" s="8"/>
      <c r="L162" s="8"/>
      <c r="M162" s="8">
        <f>M154+M150+M149</f>
        <v>110678.5</v>
      </c>
      <c r="N162" s="8">
        <f>N154+N150+N149</f>
        <v>26523.600000000002</v>
      </c>
      <c r="O162" s="20">
        <f>N162/M162*100</f>
        <v>23.964545959694071</v>
      </c>
      <c r="P162" s="8"/>
      <c r="Q162" s="8"/>
      <c r="R162" s="8"/>
      <c r="S162" s="8"/>
      <c r="T162" s="8"/>
      <c r="U162" s="8"/>
    </row>
    <row r="163" spans="1:21">
      <c r="A163" s="120" t="s">
        <v>115</v>
      </c>
      <c r="B163" s="121"/>
      <c r="C163" s="121"/>
      <c r="D163" s="121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2"/>
    </row>
    <row r="164" spans="1:21" ht="129.75" customHeight="1">
      <c r="A164" s="35" t="s">
        <v>93</v>
      </c>
      <c r="B164" s="28" t="s">
        <v>125</v>
      </c>
      <c r="C164" s="19" t="s">
        <v>25</v>
      </c>
      <c r="D164" s="8">
        <v>11204.8</v>
      </c>
      <c r="E164" s="8">
        <v>6323.4</v>
      </c>
      <c r="F164" s="20">
        <f>E164/D164*100</f>
        <v>56.434742253320003</v>
      </c>
      <c r="G164" s="8">
        <v>11204.8</v>
      </c>
      <c r="H164" s="8">
        <v>6323.4</v>
      </c>
      <c r="I164" s="20">
        <f>H164/G164*100</f>
        <v>56.434742253320003</v>
      </c>
      <c r="J164" s="8"/>
      <c r="K164" s="8"/>
      <c r="L164" s="8"/>
      <c r="M164" s="8">
        <v>11204.8</v>
      </c>
      <c r="N164" s="8">
        <v>6323.4</v>
      </c>
      <c r="O164" s="20">
        <f>N164/M164*100</f>
        <v>56.434742253320003</v>
      </c>
      <c r="P164" s="8"/>
      <c r="Q164" s="8"/>
      <c r="R164" s="8"/>
      <c r="S164" s="8"/>
      <c r="T164" s="8"/>
      <c r="U164" s="8"/>
    </row>
    <row r="165" spans="1:21">
      <c r="A165" s="69"/>
      <c r="B165" s="89" t="s">
        <v>126</v>
      </c>
      <c r="C165" s="62" t="s">
        <v>131</v>
      </c>
      <c r="D165" s="97">
        <v>233561.7</v>
      </c>
      <c r="E165" s="97">
        <v>54743.3</v>
      </c>
      <c r="F165" s="145">
        <f>E165/D165*100</f>
        <v>23.438474715674701</v>
      </c>
      <c r="G165" s="97">
        <v>233561.7</v>
      </c>
      <c r="H165" s="97">
        <v>54743.3</v>
      </c>
      <c r="I165" s="145">
        <f>H165/G165*100</f>
        <v>23.438474715674701</v>
      </c>
      <c r="J165" s="97"/>
      <c r="K165" s="97"/>
      <c r="L165" s="97"/>
      <c r="M165" s="97">
        <v>233561.7</v>
      </c>
      <c r="N165" s="97">
        <v>54743.3</v>
      </c>
      <c r="O165" s="145">
        <f>N165/M165*100</f>
        <v>23.438474715674701</v>
      </c>
      <c r="P165" s="97"/>
      <c r="Q165" s="97"/>
      <c r="R165" s="97"/>
      <c r="S165" s="97"/>
      <c r="T165" s="97"/>
      <c r="U165" s="97"/>
    </row>
    <row r="166" spans="1:21">
      <c r="A166" s="69"/>
      <c r="B166" s="89"/>
      <c r="C166" s="63"/>
      <c r="D166" s="98"/>
      <c r="E166" s="98"/>
      <c r="F166" s="146"/>
      <c r="G166" s="98"/>
      <c r="H166" s="98"/>
      <c r="I166" s="146"/>
      <c r="J166" s="98"/>
      <c r="K166" s="98"/>
      <c r="L166" s="98"/>
      <c r="M166" s="98"/>
      <c r="N166" s="98"/>
      <c r="O166" s="146"/>
      <c r="P166" s="98"/>
      <c r="Q166" s="98"/>
      <c r="R166" s="98"/>
      <c r="S166" s="98"/>
      <c r="T166" s="98"/>
      <c r="U166" s="98"/>
    </row>
    <row r="167" spans="1:21">
      <c r="A167" s="69"/>
      <c r="B167" s="89"/>
      <c r="C167" s="63"/>
      <c r="D167" s="98"/>
      <c r="E167" s="98"/>
      <c r="F167" s="146"/>
      <c r="G167" s="98"/>
      <c r="H167" s="98"/>
      <c r="I167" s="146"/>
      <c r="J167" s="98"/>
      <c r="K167" s="98"/>
      <c r="L167" s="98"/>
      <c r="M167" s="98"/>
      <c r="N167" s="98"/>
      <c r="O167" s="146"/>
      <c r="P167" s="98"/>
      <c r="Q167" s="98"/>
      <c r="R167" s="98"/>
      <c r="S167" s="98"/>
      <c r="T167" s="98"/>
      <c r="U167" s="98"/>
    </row>
    <row r="168" spans="1:21">
      <c r="A168" s="69"/>
      <c r="B168" s="89"/>
      <c r="C168" s="63"/>
      <c r="D168" s="98"/>
      <c r="E168" s="98"/>
      <c r="F168" s="146"/>
      <c r="G168" s="98"/>
      <c r="H168" s="98"/>
      <c r="I168" s="146"/>
      <c r="J168" s="98"/>
      <c r="K168" s="98"/>
      <c r="L168" s="98"/>
      <c r="M168" s="98"/>
      <c r="N168" s="98"/>
      <c r="O168" s="146"/>
      <c r="P168" s="98"/>
      <c r="Q168" s="98"/>
      <c r="R168" s="98"/>
      <c r="S168" s="98"/>
      <c r="T168" s="98"/>
      <c r="U168" s="98"/>
    </row>
    <row r="169" spans="1:21">
      <c r="A169" s="69"/>
      <c r="B169" s="89"/>
      <c r="C169" s="63"/>
      <c r="D169" s="98"/>
      <c r="E169" s="98"/>
      <c r="F169" s="146"/>
      <c r="G169" s="98"/>
      <c r="H169" s="98"/>
      <c r="I169" s="146"/>
      <c r="J169" s="98"/>
      <c r="K169" s="98"/>
      <c r="L169" s="98"/>
      <c r="M169" s="98"/>
      <c r="N169" s="98"/>
      <c r="O169" s="146"/>
      <c r="P169" s="98"/>
      <c r="Q169" s="98"/>
      <c r="R169" s="98"/>
      <c r="S169" s="98"/>
      <c r="T169" s="98"/>
      <c r="U169" s="98"/>
    </row>
    <row r="170" spans="1:21">
      <c r="A170" s="69"/>
      <c r="B170" s="89"/>
      <c r="C170" s="63"/>
      <c r="D170" s="98"/>
      <c r="E170" s="98"/>
      <c r="F170" s="146"/>
      <c r="G170" s="98"/>
      <c r="H170" s="98"/>
      <c r="I170" s="146"/>
      <c r="J170" s="98"/>
      <c r="K170" s="98"/>
      <c r="L170" s="98"/>
      <c r="M170" s="98"/>
      <c r="N170" s="98"/>
      <c r="O170" s="146"/>
      <c r="P170" s="98"/>
      <c r="Q170" s="98"/>
      <c r="R170" s="98"/>
      <c r="S170" s="98"/>
      <c r="T170" s="98"/>
      <c r="U170" s="98"/>
    </row>
    <row r="171" spans="1:21">
      <c r="A171" s="69"/>
      <c r="B171" s="89"/>
      <c r="C171" s="63"/>
      <c r="D171" s="98"/>
      <c r="E171" s="98"/>
      <c r="F171" s="146"/>
      <c r="G171" s="98"/>
      <c r="H171" s="98"/>
      <c r="I171" s="146"/>
      <c r="J171" s="98"/>
      <c r="K171" s="98"/>
      <c r="L171" s="98"/>
      <c r="M171" s="98"/>
      <c r="N171" s="98"/>
      <c r="O171" s="146"/>
      <c r="P171" s="98"/>
      <c r="Q171" s="98"/>
      <c r="R171" s="98"/>
      <c r="S171" s="98"/>
      <c r="T171" s="98"/>
      <c r="U171" s="98"/>
    </row>
    <row r="172" spans="1:21">
      <c r="A172" s="69"/>
      <c r="B172" s="89"/>
      <c r="C172" s="63"/>
      <c r="D172" s="98"/>
      <c r="E172" s="98"/>
      <c r="F172" s="146"/>
      <c r="G172" s="98"/>
      <c r="H172" s="98"/>
      <c r="I172" s="146"/>
      <c r="J172" s="98"/>
      <c r="K172" s="98"/>
      <c r="L172" s="98"/>
      <c r="M172" s="98"/>
      <c r="N172" s="98"/>
      <c r="O172" s="146"/>
      <c r="P172" s="98"/>
      <c r="Q172" s="98"/>
      <c r="R172" s="98"/>
      <c r="S172" s="98"/>
      <c r="T172" s="98"/>
      <c r="U172" s="98"/>
    </row>
    <row r="173" spans="1:21">
      <c r="A173" s="70"/>
      <c r="B173" s="89"/>
      <c r="C173" s="64"/>
      <c r="D173" s="99"/>
      <c r="E173" s="99"/>
      <c r="F173" s="147"/>
      <c r="G173" s="99"/>
      <c r="H173" s="99"/>
      <c r="I173" s="147"/>
      <c r="J173" s="99"/>
      <c r="K173" s="99"/>
      <c r="L173" s="99"/>
      <c r="M173" s="99"/>
      <c r="N173" s="99"/>
      <c r="O173" s="147"/>
      <c r="P173" s="99"/>
      <c r="Q173" s="99"/>
      <c r="R173" s="99"/>
      <c r="S173" s="99"/>
      <c r="T173" s="99"/>
      <c r="U173" s="99"/>
    </row>
    <row r="174" spans="1:21" ht="15.75" customHeight="1">
      <c r="A174" s="80" t="s">
        <v>94</v>
      </c>
      <c r="B174" s="83" t="s">
        <v>104</v>
      </c>
      <c r="C174" s="62" t="s">
        <v>25</v>
      </c>
      <c r="D174" s="97">
        <v>37.4</v>
      </c>
      <c r="E174" s="97">
        <v>0</v>
      </c>
      <c r="F174" s="145">
        <f>E174/D174*100</f>
        <v>0</v>
      </c>
      <c r="G174" s="97">
        <v>37.4</v>
      </c>
      <c r="H174" s="97">
        <v>0</v>
      </c>
      <c r="I174" s="145">
        <f>H174/G174*100</f>
        <v>0</v>
      </c>
      <c r="J174" s="97"/>
      <c r="K174" s="97"/>
      <c r="L174" s="97"/>
      <c r="M174" s="97">
        <v>37.4</v>
      </c>
      <c r="N174" s="97">
        <v>0</v>
      </c>
      <c r="O174" s="145">
        <f>N174/M174*100</f>
        <v>0</v>
      </c>
      <c r="P174" s="97"/>
      <c r="Q174" s="97"/>
      <c r="R174" s="97"/>
      <c r="S174" s="97"/>
      <c r="T174" s="97"/>
      <c r="U174" s="97"/>
    </row>
    <row r="175" spans="1:21">
      <c r="A175" s="81"/>
      <c r="B175" s="84"/>
      <c r="C175" s="63"/>
      <c r="D175" s="98"/>
      <c r="E175" s="98"/>
      <c r="F175" s="146"/>
      <c r="G175" s="98"/>
      <c r="H175" s="98"/>
      <c r="I175" s="146"/>
      <c r="J175" s="98"/>
      <c r="K175" s="98"/>
      <c r="L175" s="98"/>
      <c r="M175" s="98"/>
      <c r="N175" s="98"/>
      <c r="O175" s="146"/>
      <c r="P175" s="98"/>
      <c r="Q175" s="98"/>
      <c r="R175" s="98"/>
      <c r="S175" s="98"/>
      <c r="T175" s="98"/>
      <c r="U175" s="98"/>
    </row>
    <row r="176" spans="1:21">
      <c r="A176" s="81"/>
      <c r="B176" s="84"/>
      <c r="C176" s="63"/>
      <c r="D176" s="98"/>
      <c r="E176" s="98"/>
      <c r="F176" s="146"/>
      <c r="G176" s="98"/>
      <c r="H176" s="98"/>
      <c r="I176" s="146"/>
      <c r="J176" s="98"/>
      <c r="K176" s="98"/>
      <c r="L176" s="98"/>
      <c r="M176" s="98"/>
      <c r="N176" s="98"/>
      <c r="O176" s="146"/>
      <c r="P176" s="98"/>
      <c r="Q176" s="98"/>
      <c r="R176" s="98"/>
      <c r="S176" s="98"/>
      <c r="T176" s="98"/>
      <c r="U176" s="98"/>
    </row>
    <row r="177" spans="1:21">
      <c r="A177" s="81"/>
      <c r="B177" s="84"/>
      <c r="C177" s="64"/>
      <c r="D177" s="99"/>
      <c r="E177" s="99"/>
      <c r="F177" s="147"/>
      <c r="G177" s="99"/>
      <c r="H177" s="99"/>
      <c r="I177" s="147"/>
      <c r="J177" s="99"/>
      <c r="K177" s="99"/>
      <c r="L177" s="99"/>
      <c r="M177" s="99"/>
      <c r="N177" s="99"/>
      <c r="O177" s="147"/>
      <c r="P177" s="99"/>
      <c r="Q177" s="99"/>
      <c r="R177" s="99"/>
      <c r="S177" s="99"/>
      <c r="T177" s="99"/>
      <c r="U177" s="99"/>
    </row>
    <row r="178" spans="1:21" ht="15.75" customHeight="1">
      <c r="A178" s="68" t="s">
        <v>95</v>
      </c>
      <c r="B178" s="83" t="s">
        <v>108</v>
      </c>
      <c r="C178" s="62" t="s">
        <v>25</v>
      </c>
      <c r="D178" s="97">
        <v>592.4</v>
      </c>
      <c r="E178" s="97">
        <v>0</v>
      </c>
      <c r="F178" s="145">
        <f>E178/D178*100</f>
        <v>0</v>
      </c>
      <c r="G178" s="97">
        <v>592.4</v>
      </c>
      <c r="H178" s="97">
        <v>0</v>
      </c>
      <c r="I178" s="145">
        <f>H178/G178*100</f>
        <v>0</v>
      </c>
      <c r="J178" s="97"/>
      <c r="K178" s="97"/>
      <c r="L178" s="97"/>
      <c r="M178" s="97">
        <v>594.4</v>
      </c>
      <c r="N178" s="97">
        <v>0</v>
      </c>
      <c r="O178" s="145">
        <f t="shared" ref="O178" si="7">N178/M178*100</f>
        <v>0</v>
      </c>
      <c r="P178" s="97"/>
      <c r="Q178" s="97"/>
      <c r="R178" s="97"/>
      <c r="S178" s="97"/>
      <c r="T178" s="97"/>
      <c r="U178" s="97"/>
    </row>
    <row r="179" spans="1:21">
      <c r="A179" s="69"/>
      <c r="B179" s="84"/>
      <c r="C179" s="63"/>
      <c r="D179" s="98"/>
      <c r="E179" s="98"/>
      <c r="F179" s="146"/>
      <c r="G179" s="98"/>
      <c r="H179" s="98"/>
      <c r="I179" s="146"/>
      <c r="J179" s="98"/>
      <c r="K179" s="98"/>
      <c r="L179" s="98"/>
      <c r="M179" s="98"/>
      <c r="N179" s="98"/>
      <c r="O179" s="146"/>
      <c r="P179" s="98"/>
      <c r="Q179" s="98"/>
      <c r="R179" s="98"/>
      <c r="S179" s="98"/>
      <c r="T179" s="98"/>
      <c r="U179" s="98"/>
    </row>
    <row r="180" spans="1:21">
      <c r="A180" s="69"/>
      <c r="B180" s="84"/>
      <c r="C180" s="63"/>
      <c r="D180" s="98"/>
      <c r="E180" s="98"/>
      <c r="F180" s="146"/>
      <c r="G180" s="98"/>
      <c r="H180" s="98"/>
      <c r="I180" s="146"/>
      <c r="J180" s="98"/>
      <c r="K180" s="98"/>
      <c r="L180" s="98"/>
      <c r="M180" s="98"/>
      <c r="N180" s="98"/>
      <c r="O180" s="146"/>
      <c r="P180" s="98"/>
      <c r="Q180" s="98"/>
      <c r="R180" s="98"/>
      <c r="S180" s="98"/>
      <c r="T180" s="98"/>
      <c r="U180" s="98"/>
    </row>
    <row r="181" spans="1:21">
      <c r="A181" s="69"/>
      <c r="B181" s="84"/>
      <c r="C181" s="63"/>
      <c r="D181" s="98"/>
      <c r="E181" s="98"/>
      <c r="F181" s="146"/>
      <c r="G181" s="98"/>
      <c r="H181" s="98"/>
      <c r="I181" s="146"/>
      <c r="J181" s="98"/>
      <c r="K181" s="98"/>
      <c r="L181" s="98"/>
      <c r="M181" s="98"/>
      <c r="N181" s="98"/>
      <c r="O181" s="146"/>
      <c r="P181" s="98"/>
      <c r="Q181" s="98"/>
      <c r="R181" s="98"/>
      <c r="S181" s="98"/>
      <c r="T181" s="98"/>
      <c r="U181" s="98"/>
    </row>
    <row r="182" spans="1:21">
      <c r="A182" s="69"/>
      <c r="B182" s="84"/>
      <c r="C182" s="63"/>
      <c r="D182" s="98"/>
      <c r="E182" s="98"/>
      <c r="F182" s="146"/>
      <c r="G182" s="98"/>
      <c r="H182" s="98"/>
      <c r="I182" s="146"/>
      <c r="J182" s="98"/>
      <c r="K182" s="98"/>
      <c r="L182" s="98"/>
      <c r="M182" s="98"/>
      <c r="N182" s="98"/>
      <c r="O182" s="146"/>
      <c r="P182" s="98"/>
      <c r="Q182" s="98"/>
      <c r="R182" s="98"/>
      <c r="S182" s="98"/>
      <c r="T182" s="98"/>
      <c r="U182" s="98"/>
    </row>
    <row r="183" spans="1:21">
      <c r="A183" s="69"/>
      <c r="B183" s="84"/>
      <c r="C183" s="63"/>
      <c r="D183" s="98"/>
      <c r="E183" s="98"/>
      <c r="F183" s="146"/>
      <c r="G183" s="98"/>
      <c r="H183" s="98"/>
      <c r="I183" s="146"/>
      <c r="J183" s="98"/>
      <c r="K183" s="98"/>
      <c r="L183" s="98"/>
      <c r="M183" s="98"/>
      <c r="N183" s="98"/>
      <c r="O183" s="146"/>
      <c r="P183" s="98"/>
      <c r="Q183" s="98"/>
      <c r="R183" s="98"/>
      <c r="S183" s="98"/>
      <c r="T183" s="98"/>
      <c r="U183" s="98"/>
    </row>
    <row r="184" spans="1:21">
      <c r="A184" s="69"/>
      <c r="B184" s="84"/>
      <c r="C184" s="63"/>
      <c r="D184" s="98"/>
      <c r="E184" s="98"/>
      <c r="F184" s="146"/>
      <c r="G184" s="98"/>
      <c r="H184" s="98"/>
      <c r="I184" s="146"/>
      <c r="J184" s="98"/>
      <c r="K184" s="98"/>
      <c r="L184" s="98"/>
      <c r="M184" s="98"/>
      <c r="N184" s="98"/>
      <c r="O184" s="146"/>
      <c r="P184" s="98"/>
      <c r="Q184" s="98"/>
      <c r="R184" s="98"/>
      <c r="S184" s="98"/>
      <c r="T184" s="98"/>
      <c r="U184" s="98"/>
    </row>
    <row r="185" spans="1:21">
      <c r="A185" s="69"/>
      <c r="B185" s="85"/>
      <c r="C185" s="64"/>
      <c r="D185" s="99"/>
      <c r="E185" s="99"/>
      <c r="F185" s="147"/>
      <c r="G185" s="99"/>
      <c r="H185" s="99"/>
      <c r="I185" s="147"/>
      <c r="J185" s="99"/>
      <c r="K185" s="99"/>
      <c r="L185" s="99"/>
      <c r="M185" s="99"/>
      <c r="N185" s="99"/>
      <c r="O185" s="147"/>
      <c r="P185" s="99"/>
      <c r="Q185" s="99"/>
      <c r="R185" s="99"/>
      <c r="S185" s="99"/>
      <c r="T185" s="99"/>
      <c r="U185" s="99"/>
    </row>
    <row r="186" spans="1:21" ht="15.75" customHeight="1">
      <c r="A186" s="68" t="s">
        <v>107</v>
      </c>
      <c r="B186" s="83" t="s">
        <v>97</v>
      </c>
      <c r="C186" s="62" t="s">
        <v>25</v>
      </c>
      <c r="D186" s="97">
        <v>40</v>
      </c>
      <c r="E186" s="97">
        <v>0</v>
      </c>
      <c r="F186" s="145">
        <f>E186/D186*100</f>
        <v>0</v>
      </c>
      <c r="G186" s="97">
        <v>40</v>
      </c>
      <c r="H186" s="97">
        <v>0</v>
      </c>
      <c r="I186" s="145">
        <f>H186/G186*100</f>
        <v>0</v>
      </c>
      <c r="J186" s="97"/>
      <c r="K186" s="97"/>
      <c r="L186" s="97"/>
      <c r="M186" s="97">
        <v>40</v>
      </c>
      <c r="N186" s="97">
        <v>0</v>
      </c>
      <c r="O186" s="145">
        <f t="shared" ref="O186" si="8">N186/M186*100</f>
        <v>0</v>
      </c>
      <c r="P186" s="97"/>
      <c r="Q186" s="97"/>
      <c r="R186" s="97"/>
      <c r="S186" s="97"/>
      <c r="T186" s="97"/>
      <c r="U186" s="97"/>
    </row>
    <row r="187" spans="1:21">
      <c r="A187" s="69"/>
      <c r="B187" s="84"/>
      <c r="C187" s="63"/>
      <c r="D187" s="98"/>
      <c r="E187" s="98"/>
      <c r="F187" s="146"/>
      <c r="G187" s="98"/>
      <c r="H187" s="98"/>
      <c r="I187" s="146"/>
      <c r="J187" s="98"/>
      <c r="K187" s="98"/>
      <c r="L187" s="98"/>
      <c r="M187" s="98"/>
      <c r="N187" s="98"/>
      <c r="O187" s="146"/>
      <c r="P187" s="98"/>
      <c r="Q187" s="98"/>
      <c r="R187" s="98"/>
      <c r="S187" s="98"/>
      <c r="T187" s="98"/>
      <c r="U187" s="98"/>
    </row>
    <row r="188" spans="1:21">
      <c r="A188" s="69"/>
      <c r="B188" s="84"/>
      <c r="C188" s="63"/>
      <c r="D188" s="98"/>
      <c r="E188" s="98"/>
      <c r="F188" s="146"/>
      <c r="G188" s="98"/>
      <c r="H188" s="98"/>
      <c r="I188" s="146"/>
      <c r="J188" s="98"/>
      <c r="K188" s="98"/>
      <c r="L188" s="98"/>
      <c r="M188" s="98"/>
      <c r="N188" s="98"/>
      <c r="O188" s="146"/>
      <c r="P188" s="98"/>
      <c r="Q188" s="98"/>
      <c r="R188" s="98"/>
      <c r="S188" s="98"/>
      <c r="T188" s="98"/>
      <c r="U188" s="98"/>
    </row>
    <row r="189" spans="1:21">
      <c r="A189" s="69"/>
      <c r="B189" s="84"/>
      <c r="C189" s="63"/>
      <c r="D189" s="98"/>
      <c r="E189" s="98"/>
      <c r="F189" s="146"/>
      <c r="G189" s="98"/>
      <c r="H189" s="98"/>
      <c r="I189" s="146"/>
      <c r="J189" s="98"/>
      <c r="K189" s="98"/>
      <c r="L189" s="98"/>
      <c r="M189" s="98"/>
      <c r="N189" s="98"/>
      <c r="O189" s="146"/>
      <c r="P189" s="98"/>
      <c r="Q189" s="98"/>
      <c r="R189" s="98"/>
      <c r="S189" s="98"/>
      <c r="T189" s="98"/>
      <c r="U189" s="98"/>
    </row>
    <row r="190" spans="1:21">
      <c r="A190" s="69"/>
      <c r="B190" s="84"/>
      <c r="C190" s="63"/>
      <c r="D190" s="98"/>
      <c r="E190" s="98"/>
      <c r="F190" s="146"/>
      <c r="G190" s="98"/>
      <c r="H190" s="98"/>
      <c r="I190" s="146"/>
      <c r="J190" s="98"/>
      <c r="K190" s="98"/>
      <c r="L190" s="98"/>
      <c r="M190" s="98"/>
      <c r="N190" s="98"/>
      <c r="O190" s="146"/>
      <c r="P190" s="98"/>
      <c r="Q190" s="98"/>
      <c r="R190" s="98"/>
      <c r="S190" s="98"/>
      <c r="T190" s="98"/>
      <c r="U190" s="98"/>
    </row>
    <row r="191" spans="1:21">
      <c r="A191" s="69"/>
      <c r="B191" s="84"/>
      <c r="C191" s="63"/>
      <c r="D191" s="98"/>
      <c r="E191" s="98"/>
      <c r="F191" s="146"/>
      <c r="G191" s="98"/>
      <c r="H191" s="98"/>
      <c r="I191" s="146"/>
      <c r="J191" s="98"/>
      <c r="K191" s="98"/>
      <c r="L191" s="98"/>
      <c r="M191" s="98"/>
      <c r="N191" s="98"/>
      <c r="O191" s="146"/>
      <c r="P191" s="98"/>
      <c r="Q191" s="98"/>
      <c r="R191" s="98"/>
      <c r="S191" s="98"/>
      <c r="T191" s="98"/>
      <c r="U191" s="98"/>
    </row>
    <row r="192" spans="1:21">
      <c r="A192" s="69"/>
      <c r="B192" s="84"/>
      <c r="C192" s="63"/>
      <c r="D192" s="98"/>
      <c r="E192" s="98"/>
      <c r="F192" s="146"/>
      <c r="G192" s="98"/>
      <c r="H192" s="98"/>
      <c r="I192" s="146"/>
      <c r="J192" s="98"/>
      <c r="K192" s="98"/>
      <c r="L192" s="98"/>
      <c r="M192" s="98"/>
      <c r="N192" s="98"/>
      <c r="O192" s="146"/>
      <c r="P192" s="98"/>
      <c r="Q192" s="98"/>
      <c r="R192" s="98"/>
      <c r="S192" s="98"/>
      <c r="T192" s="98"/>
      <c r="U192" s="98"/>
    </row>
    <row r="193" spans="1:21" ht="84" customHeight="1">
      <c r="A193" s="69"/>
      <c r="B193" s="85"/>
      <c r="C193" s="64"/>
      <c r="D193" s="99"/>
      <c r="E193" s="99"/>
      <c r="F193" s="147"/>
      <c r="G193" s="99"/>
      <c r="H193" s="99"/>
      <c r="I193" s="147"/>
      <c r="J193" s="99"/>
      <c r="K193" s="99"/>
      <c r="L193" s="99"/>
      <c r="M193" s="99"/>
      <c r="N193" s="99"/>
      <c r="O193" s="147"/>
      <c r="P193" s="99"/>
      <c r="Q193" s="99"/>
      <c r="R193" s="99"/>
      <c r="S193" s="99"/>
      <c r="T193" s="99"/>
      <c r="U193" s="99"/>
    </row>
    <row r="194" spans="1:21" ht="24.75">
      <c r="A194" s="87" t="s">
        <v>96</v>
      </c>
      <c r="B194" s="88"/>
      <c r="C194" s="19" t="s">
        <v>25</v>
      </c>
      <c r="D194" s="8">
        <f>D186+D178+D174+D165+D164</f>
        <v>245436.3</v>
      </c>
      <c r="E194" s="8">
        <f>E186+E178+E174+E165+E164</f>
        <v>61066.700000000004</v>
      </c>
      <c r="F194" s="20">
        <f>E194/D194*100</f>
        <v>24.880875404330986</v>
      </c>
      <c r="G194" s="8">
        <f>G186+G178+G174+G165+G164</f>
        <v>245436.3</v>
      </c>
      <c r="H194" s="8">
        <f>H186+H178+H174+H165+H164</f>
        <v>61066.700000000004</v>
      </c>
      <c r="I194" s="20">
        <f>H194/G194*100</f>
        <v>24.880875404330986</v>
      </c>
      <c r="J194" s="8"/>
      <c r="K194" s="8"/>
      <c r="L194" s="8"/>
      <c r="M194" s="8">
        <f>M186+M178+M174+M165+M164</f>
        <v>245438.3</v>
      </c>
      <c r="N194" s="8">
        <f>N186+N178+N174+N165+N164</f>
        <v>61066.700000000004</v>
      </c>
      <c r="O194" s="20">
        <f>N194/M194*100</f>
        <v>24.880672657853321</v>
      </c>
      <c r="P194" s="8"/>
      <c r="Q194" s="8"/>
      <c r="R194" s="8"/>
      <c r="S194" s="8"/>
      <c r="T194" s="8"/>
      <c r="U194" s="8"/>
    </row>
    <row r="195" spans="1:21">
      <c r="A195" s="120" t="s">
        <v>116</v>
      </c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2"/>
    </row>
    <row r="196" spans="1:21">
      <c r="A196" s="68" t="s">
        <v>98</v>
      </c>
      <c r="B196" s="71" t="s">
        <v>127</v>
      </c>
      <c r="C196" s="62" t="s">
        <v>25</v>
      </c>
      <c r="D196" s="97">
        <v>575.20000000000005</v>
      </c>
      <c r="E196" s="97">
        <v>177.1</v>
      </c>
      <c r="F196" s="145">
        <f>E196/D196*100</f>
        <v>30.789290681502084</v>
      </c>
      <c r="G196" s="97">
        <v>575.20000000000005</v>
      </c>
      <c r="H196" s="97">
        <v>177.1</v>
      </c>
      <c r="I196" s="145">
        <f>H196/G196*100</f>
        <v>30.789290681502084</v>
      </c>
      <c r="J196" s="97"/>
      <c r="K196" s="97"/>
      <c r="L196" s="97"/>
      <c r="M196" s="97">
        <v>575.20000000000005</v>
      </c>
      <c r="N196" s="97">
        <v>177.1</v>
      </c>
      <c r="O196" s="145">
        <f>N196/M196*100</f>
        <v>30.789290681502084</v>
      </c>
      <c r="P196" s="97"/>
      <c r="Q196" s="97"/>
      <c r="R196" s="97"/>
      <c r="S196" s="97"/>
      <c r="T196" s="97"/>
      <c r="U196" s="97"/>
    </row>
    <row r="197" spans="1:21">
      <c r="A197" s="69"/>
      <c r="B197" s="72"/>
      <c r="C197" s="63"/>
      <c r="D197" s="98"/>
      <c r="E197" s="98"/>
      <c r="F197" s="146"/>
      <c r="G197" s="98"/>
      <c r="H197" s="98"/>
      <c r="I197" s="146"/>
      <c r="J197" s="98"/>
      <c r="K197" s="98"/>
      <c r="L197" s="98"/>
      <c r="M197" s="98"/>
      <c r="N197" s="98"/>
      <c r="O197" s="146"/>
      <c r="P197" s="98"/>
      <c r="Q197" s="98"/>
      <c r="R197" s="98"/>
      <c r="S197" s="98"/>
      <c r="T197" s="98"/>
      <c r="U197" s="98"/>
    </row>
    <row r="198" spans="1:21">
      <c r="A198" s="69"/>
      <c r="B198" s="72"/>
      <c r="C198" s="63"/>
      <c r="D198" s="98"/>
      <c r="E198" s="98"/>
      <c r="F198" s="146"/>
      <c r="G198" s="98"/>
      <c r="H198" s="98"/>
      <c r="I198" s="146"/>
      <c r="J198" s="98"/>
      <c r="K198" s="98"/>
      <c r="L198" s="98"/>
      <c r="M198" s="98"/>
      <c r="N198" s="98"/>
      <c r="O198" s="146"/>
      <c r="P198" s="98"/>
      <c r="Q198" s="98"/>
      <c r="R198" s="98"/>
      <c r="S198" s="98"/>
      <c r="T198" s="98"/>
      <c r="U198" s="98"/>
    </row>
    <row r="199" spans="1:21">
      <c r="A199" s="69"/>
      <c r="B199" s="72"/>
      <c r="C199" s="63"/>
      <c r="D199" s="98"/>
      <c r="E199" s="98"/>
      <c r="F199" s="146"/>
      <c r="G199" s="98"/>
      <c r="H199" s="98"/>
      <c r="I199" s="146"/>
      <c r="J199" s="98"/>
      <c r="K199" s="98"/>
      <c r="L199" s="98"/>
      <c r="M199" s="98"/>
      <c r="N199" s="98"/>
      <c r="O199" s="146"/>
      <c r="P199" s="98"/>
      <c r="Q199" s="98"/>
      <c r="R199" s="98"/>
      <c r="S199" s="98"/>
      <c r="T199" s="98"/>
      <c r="U199" s="98"/>
    </row>
    <row r="200" spans="1:21">
      <c r="A200" s="69"/>
      <c r="B200" s="72"/>
      <c r="C200" s="63"/>
      <c r="D200" s="98"/>
      <c r="E200" s="98"/>
      <c r="F200" s="146"/>
      <c r="G200" s="98"/>
      <c r="H200" s="98"/>
      <c r="I200" s="146"/>
      <c r="J200" s="98"/>
      <c r="K200" s="98"/>
      <c r="L200" s="98"/>
      <c r="M200" s="98"/>
      <c r="N200" s="98"/>
      <c r="O200" s="146"/>
      <c r="P200" s="98"/>
      <c r="Q200" s="98"/>
      <c r="R200" s="98"/>
      <c r="S200" s="98"/>
      <c r="T200" s="98"/>
      <c r="U200" s="98"/>
    </row>
    <row r="201" spans="1:21">
      <c r="A201" s="69"/>
      <c r="B201" s="72"/>
      <c r="C201" s="63"/>
      <c r="D201" s="98"/>
      <c r="E201" s="98"/>
      <c r="F201" s="146"/>
      <c r="G201" s="98"/>
      <c r="H201" s="98"/>
      <c r="I201" s="146"/>
      <c r="J201" s="98"/>
      <c r="K201" s="98"/>
      <c r="L201" s="98"/>
      <c r="M201" s="98"/>
      <c r="N201" s="98"/>
      <c r="O201" s="146"/>
      <c r="P201" s="98"/>
      <c r="Q201" s="98"/>
      <c r="R201" s="98"/>
      <c r="S201" s="98"/>
      <c r="T201" s="98"/>
      <c r="U201" s="98"/>
    </row>
    <row r="202" spans="1:21">
      <c r="A202" s="69"/>
      <c r="B202" s="72"/>
      <c r="C202" s="63"/>
      <c r="D202" s="98"/>
      <c r="E202" s="98"/>
      <c r="F202" s="146"/>
      <c r="G202" s="98"/>
      <c r="H202" s="98"/>
      <c r="I202" s="146"/>
      <c r="J202" s="98"/>
      <c r="K202" s="98"/>
      <c r="L202" s="98"/>
      <c r="M202" s="98"/>
      <c r="N202" s="98"/>
      <c r="O202" s="146"/>
      <c r="P202" s="98"/>
      <c r="Q202" s="98"/>
      <c r="R202" s="98"/>
      <c r="S202" s="98"/>
      <c r="T202" s="98"/>
      <c r="U202" s="98"/>
    </row>
    <row r="203" spans="1:21" ht="120" customHeight="1">
      <c r="A203" s="70"/>
      <c r="B203" s="73"/>
      <c r="C203" s="64"/>
      <c r="D203" s="99"/>
      <c r="E203" s="99"/>
      <c r="F203" s="147"/>
      <c r="G203" s="99"/>
      <c r="H203" s="99"/>
      <c r="I203" s="147"/>
      <c r="J203" s="99"/>
      <c r="K203" s="99"/>
      <c r="L203" s="99"/>
      <c r="M203" s="99"/>
      <c r="N203" s="99"/>
      <c r="O203" s="147"/>
      <c r="P203" s="99"/>
      <c r="Q203" s="99"/>
      <c r="R203" s="99"/>
      <c r="S203" s="99"/>
      <c r="T203" s="99"/>
      <c r="U203" s="99"/>
    </row>
    <row r="204" spans="1:21">
      <c r="A204" s="68" t="s">
        <v>100</v>
      </c>
      <c r="B204" s="78" t="s">
        <v>117</v>
      </c>
      <c r="C204" s="62" t="s">
        <v>25</v>
      </c>
      <c r="D204" s="97">
        <f>D213+D215+D217</f>
        <v>9652.5999999999985</v>
      </c>
      <c r="E204" s="97">
        <f>E213+E215+E217</f>
        <v>2518.6999999999998</v>
      </c>
      <c r="F204" s="145">
        <f>E204/D204*100</f>
        <v>26.093487764954521</v>
      </c>
      <c r="G204" s="97">
        <f>G213+G215+G217</f>
        <v>9652.5999999999985</v>
      </c>
      <c r="H204" s="97">
        <f>H213+H215+H217</f>
        <v>2518.6999999999998</v>
      </c>
      <c r="I204" s="145">
        <f>H204/G204*100</f>
        <v>26.093487764954521</v>
      </c>
      <c r="J204" s="97"/>
      <c r="K204" s="97"/>
      <c r="L204" s="97">
        <f>L213+L215+L217</f>
        <v>0</v>
      </c>
      <c r="M204" s="97">
        <f>M213+M215+M217</f>
        <v>9652.5999999999985</v>
      </c>
      <c r="N204" s="97">
        <f>N213+N215+N217</f>
        <v>2518.6999999999998</v>
      </c>
      <c r="O204" s="145">
        <f>N204/M204*100</f>
        <v>26.093487764954521</v>
      </c>
      <c r="P204" s="97"/>
      <c r="Q204" s="97"/>
      <c r="R204" s="97"/>
      <c r="S204" s="97"/>
      <c r="T204" s="97"/>
      <c r="U204" s="97"/>
    </row>
    <row r="205" spans="1:21">
      <c r="A205" s="69"/>
      <c r="B205" s="79"/>
      <c r="C205" s="63"/>
      <c r="D205" s="98"/>
      <c r="E205" s="98"/>
      <c r="F205" s="146"/>
      <c r="G205" s="98"/>
      <c r="H205" s="98"/>
      <c r="I205" s="146"/>
      <c r="J205" s="98"/>
      <c r="K205" s="98"/>
      <c r="L205" s="98"/>
      <c r="M205" s="98"/>
      <c r="N205" s="98"/>
      <c r="O205" s="146"/>
      <c r="P205" s="98"/>
      <c r="Q205" s="98"/>
      <c r="R205" s="98"/>
      <c r="S205" s="98"/>
      <c r="T205" s="98"/>
      <c r="U205" s="98"/>
    </row>
    <row r="206" spans="1:21">
      <c r="A206" s="69"/>
      <c r="B206" s="79"/>
      <c r="C206" s="63"/>
      <c r="D206" s="98"/>
      <c r="E206" s="98"/>
      <c r="F206" s="146"/>
      <c r="G206" s="98"/>
      <c r="H206" s="98"/>
      <c r="I206" s="146"/>
      <c r="J206" s="98"/>
      <c r="K206" s="98"/>
      <c r="L206" s="98"/>
      <c r="M206" s="98"/>
      <c r="N206" s="98"/>
      <c r="O206" s="146"/>
      <c r="P206" s="98"/>
      <c r="Q206" s="98"/>
      <c r="R206" s="98"/>
      <c r="S206" s="98"/>
      <c r="T206" s="98"/>
      <c r="U206" s="98"/>
    </row>
    <row r="207" spans="1:21">
      <c r="A207" s="69"/>
      <c r="B207" s="79"/>
      <c r="C207" s="63"/>
      <c r="D207" s="98"/>
      <c r="E207" s="98"/>
      <c r="F207" s="146"/>
      <c r="G207" s="98"/>
      <c r="H207" s="98"/>
      <c r="I207" s="146"/>
      <c r="J207" s="98"/>
      <c r="K207" s="98"/>
      <c r="L207" s="98"/>
      <c r="M207" s="98"/>
      <c r="N207" s="98"/>
      <c r="O207" s="146"/>
      <c r="P207" s="98"/>
      <c r="Q207" s="98"/>
      <c r="R207" s="98"/>
      <c r="S207" s="98"/>
      <c r="T207" s="98"/>
      <c r="U207" s="98"/>
    </row>
    <row r="208" spans="1:21">
      <c r="A208" s="69"/>
      <c r="B208" s="79"/>
      <c r="C208" s="63"/>
      <c r="D208" s="98"/>
      <c r="E208" s="98"/>
      <c r="F208" s="146"/>
      <c r="G208" s="98"/>
      <c r="H208" s="98"/>
      <c r="I208" s="146"/>
      <c r="J208" s="98"/>
      <c r="K208" s="98"/>
      <c r="L208" s="98"/>
      <c r="M208" s="98"/>
      <c r="N208" s="98"/>
      <c r="O208" s="146"/>
      <c r="P208" s="98"/>
      <c r="Q208" s="98"/>
      <c r="R208" s="98"/>
      <c r="S208" s="98"/>
      <c r="T208" s="98"/>
      <c r="U208" s="98"/>
    </row>
    <row r="209" spans="1:26">
      <c r="A209" s="69"/>
      <c r="B209" s="79"/>
      <c r="C209" s="63"/>
      <c r="D209" s="98"/>
      <c r="E209" s="98"/>
      <c r="F209" s="146"/>
      <c r="G209" s="98"/>
      <c r="H209" s="98"/>
      <c r="I209" s="146"/>
      <c r="J209" s="98"/>
      <c r="K209" s="98"/>
      <c r="L209" s="98"/>
      <c r="M209" s="98"/>
      <c r="N209" s="98"/>
      <c r="O209" s="146"/>
      <c r="P209" s="98"/>
      <c r="Q209" s="98"/>
      <c r="R209" s="98"/>
      <c r="S209" s="98"/>
      <c r="T209" s="98"/>
      <c r="U209" s="98"/>
    </row>
    <row r="210" spans="1:26">
      <c r="A210" s="69"/>
      <c r="B210" s="79"/>
      <c r="C210" s="63"/>
      <c r="D210" s="98"/>
      <c r="E210" s="98"/>
      <c r="F210" s="146"/>
      <c r="G210" s="98"/>
      <c r="H210" s="98"/>
      <c r="I210" s="146"/>
      <c r="J210" s="98"/>
      <c r="K210" s="98"/>
      <c r="L210" s="98"/>
      <c r="M210" s="98"/>
      <c r="N210" s="98"/>
      <c r="O210" s="146"/>
      <c r="P210" s="98"/>
      <c r="Q210" s="98"/>
      <c r="R210" s="98"/>
      <c r="S210" s="98"/>
      <c r="T210" s="98"/>
      <c r="U210" s="98"/>
    </row>
    <row r="211" spans="1:26">
      <c r="A211" s="70"/>
      <c r="B211" s="79"/>
      <c r="C211" s="64"/>
      <c r="D211" s="99"/>
      <c r="E211" s="99"/>
      <c r="F211" s="147"/>
      <c r="G211" s="99"/>
      <c r="H211" s="99"/>
      <c r="I211" s="147"/>
      <c r="J211" s="99"/>
      <c r="K211" s="99"/>
      <c r="L211" s="99"/>
      <c r="M211" s="99"/>
      <c r="N211" s="99"/>
      <c r="O211" s="147"/>
      <c r="P211" s="99"/>
      <c r="Q211" s="99"/>
      <c r="R211" s="99"/>
      <c r="S211" s="99"/>
      <c r="T211" s="99"/>
      <c r="U211" s="163"/>
      <c r="V211" s="1"/>
      <c r="W211" s="1"/>
      <c r="X211" s="1"/>
      <c r="Y211" s="1"/>
      <c r="Z211" s="1"/>
    </row>
    <row r="212" spans="1:26">
      <c r="A212" s="90" t="s">
        <v>38</v>
      </c>
      <c r="B212" s="116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29"/>
      <c r="V212" s="1"/>
      <c r="W212" s="1"/>
      <c r="X212" s="1"/>
      <c r="Y212" s="1"/>
      <c r="Z212" s="1"/>
    </row>
    <row r="213" spans="1:26">
      <c r="A213" s="68"/>
      <c r="B213" s="76" t="s">
        <v>39</v>
      </c>
      <c r="C213" s="62" t="s">
        <v>25</v>
      </c>
      <c r="D213" s="97">
        <v>2309.6</v>
      </c>
      <c r="E213" s="97">
        <v>577.9</v>
      </c>
      <c r="F213" s="145">
        <f>E213/D213*100</f>
        <v>25.021648770349842</v>
      </c>
      <c r="G213" s="97">
        <v>2309.6</v>
      </c>
      <c r="H213" s="97">
        <v>577.9</v>
      </c>
      <c r="I213" s="134">
        <f>H213/G213*100</f>
        <v>25.021648770349842</v>
      </c>
      <c r="J213" s="97"/>
      <c r="K213" s="97"/>
      <c r="L213" s="97"/>
      <c r="M213" s="97">
        <v>2309.6</v>
      </c>
      <c r="N213" s="97">
        <v>577.9</v>
      </c>
      <c r="O213" s="145">
        <f>N213/M213*100</f>
        <v>25.021648770349842</v>
      </c>
      <c r="P213" s="97"/>
      <c r="Q213" s="97"/>
      <c r="R213" s="97"/>
      <c r="S213" s="97"/>
      <c r="T213" s="97"/>
      <c r="U213" s="164"/>
      <c r="V213" s="165"/>
      <c r="W213" s="165"/>
      <c r="X213" s="165"/>
      <c r="Y213" s="1"/>
      <c r="Z213" s="1"/>
    </row>
    <row r="214" spans="1:26" ht="24.75" customHeight="1">
      <c r="A214" s="69"/>
      <c r="B214" s="77"/>
      <c r="C214" s="64"/>
      <c r="D214" s="99"/>
      <c r="E214" s="99"/>
      <c r="F214" s="147"/>
      <c r="G214" s="99"/>
      <c r="H214" s="99"/>
      <c r="I214" s="136"/>
      <c r="J214" s="99"/>
      <c r="K214" s="99"/>
      <c r="L214" s="99"/>
      <c r="M214" s="99"/>
      <c r="N214" s="99"/>
      <c r="O214" s="147"/>
      <c r="P214" s="99"/>
      <c r="Q214" s="99"/>
      <c r="R214" s="99"/>
      <c r="S214" s="99"/>
      <c r="T214" s="99"/>
      <c r="U214" s="163"/>
      <c r="V214" s="165"/>
      <c r="W214" s="165"/>
      <c r="X214" s="165"/>
      <c r="Y214" s="1"/>
      <c r="Z214" s="1"/>
    </row>
    <row r="215" spans="1:26">
      <c r="A215" s="74"/>
      <c r="B215" s="76" t="s">
        <v>40</v>
      </c>
      <c r="C215" s="62" t="s">
        <v>25</v>
      </c>
      <c r="D215" s="97">
        <v>869.6</v>
      </c>
      <c r="E215" s="97">
        <v>157.69999999999999</v>
      </c>
      <c r="F215" s="145">
        <f t="shared" ref="F215" si="9">E215/D215*100</f>
        <v>18.13477460901564</v>
      </c>
      <c r="G215" s="97">
        <v>869.6</v>
      </c>
      <c r="H215" s="97">
        <v>157.69999999999999</v>
      </c>
      <c r="I215" s="134">
        <f t="shared" ref="I215" si="10">H215/G215*100</f>
        <v>18.13477460901564</v>
      </c>
      <c r="J215" s="97"/>
      <c r="K215" s="97"/>
      <c r="L215" s="97"/>
      <c r="M215" s="97">
        <v>869.6</v>
      </c>
      <c r="N215" s="97">
        <v>157.69999999999999</v>
      </c>
      <c r="O215" s="145">
        <f t="shared" ref="O215" si="11">N215/M215*100</f>
        <v>18.13477460901564</v>
      </c>
      <c r="P215" s="97"/>
      <c r="Q215" s="97"/>
      <c r="R215" s="97"/>
      <c r="S215" s="97"/>
      <c r="T215" s="97"/>
      <c r="U215" s="164"/>
      <c r="V215" s="165"/>
      <c r="W215" s="165"/>
      <c r="X215" s="165"/>
      <c r="Y215" s="1"/>
      <c r="Z215" s="1"/>
    </row>
    <row r="216" spans="1:26" ht="32.25" customHeight="1">
      <c r="A216" s="75"/>
      <c r="B216" s="77"/>
      <c r="C216" s="64"/>
      <c r="D216" s="99"/>
      <c r="E216" s="99"/>
      <c r="F216" s="147"/>
      <c r="G216" s="99"/>
      <c r="H216" s="99"/>
      <c r="I216" s="136"/>
      <c r="J216" s="99"/>
      <c r="K216" s="99"/>
      <c r="L216" s="99"/>
      <c r="M216" s="99"/>
      <c r="N216" s="99"/>
      <c r="O216" s="147"/>
      <c r="P216" s="99"/>
      <c r="Q216" s="99"/>
      <c r="R216" s="99"/>
      <c r="S216" s="99"/>
      <c r="T216" s="99"/>
      <c r="U216" s="163"/>
      <c r="V216" s="165"/>
      <c r="W216" s="165"/>
      <c r="X216" s="165"/>
      <c r="Y216" s="1"/>
      <c r="Z216" s="1"/>
    </row>
    <row r="217" spans="1:26">
      <c r="A217" s="68"/>
      <c r="B217" s="76" t="s">
        <v>41</v>
      </c>
      <c r="C217" s="62" t="s">
        <v>25</v>
      </c>
      <c r="D217" s="97">
        <v>6473.4</v>
      </c>
      <c r="E217" s="97">
        <v>1783.1</v>
      </c>
      <c r="F217" s="145">
        <f t="shared" ref="F217" si="12">E217/D217*100</f>
        <v>27.545030432230362</v>
      </c>
      <c r="G217" s="97">
        <v>6473.4</v>
      </c>
      <c r="H217" s="97">
        <v>1783.1</v>
      </c>
      <c r="I217" s="134">
        <f t="shared" ref="I217" si="13">H217/G217*100</f>
        <v>27.545030432230362</v>
      </c>
      <c r="J217" s="97"/>
      <c r="K217" s="97"/>
      <c r="L217" s="97"/>
      <c r="M217" s="97">
        <v>6473.4</v>
      </c>
      <c r="N217" s="97">
        <v>1783.1</v>
      </c>
      <c r="O217" s="145">
        <f t="shared" ref="O217" si="14">N217/M217*100</f>
        <v>27.545030432230362</v>
      </c>
      <c r="P217" s="97"/>
      <c r="Q217" s="97"/>
      <c r="R217" s="97"/>
      <c r="S217" s="97"/>
      <c r="T217" s="97"/>
      <c r="U217" s="164"/>
      <c r="V217" s="165"/>
      <c r="W217" s="165"/>
      <c r="X217" s="165"/>
      <c r="Y217" s="1"/>
      <c r="Z217" s="1"/>
    </row>
    <row r="218" spans="1:26" ht="36" customHeight="1">
      <c r="A218" s="69"/>
      <c r="B218" s="77"/>
      <c r="C218" s="64"/>
      <c r="D218" s="99"/>
      <c r="E218" s="99"/>
      <c r="F218" s="147"/>
      <c r="G218" s="99"/>
      <c r="H218" s="99"/>
      <c r="I218" s="136"/>
      <c r="J218" s="99"/>
      <c r="K218" s="99"/>
      <c r="L218" s="99"/>
      <c r="M218" s="99"/>
      <c r="N218" s="99"/>
      <c r="O218" s="147"/>
      <c r="P218" s="99"/>
      <c r="Q218" s="99"/>
      <c r="R218" s="99"/>
      <c r="S218" s="99"/>
      <c r="T218" s="99"/>
      <c r="U218" s="163"/>
      <c r="V218" s="165"/>
      <c r="W218" s="165"/>
      <c r="X218" s="165"/>
      <c r="Y218" s="1"/>
      <c r="Z218" s="1"/>
    </row>
    <row r="219" spans="1:26" ht="15" customHeight="1">
      <c r="A219" s="68" t="s">
        <v>101</v>
      </c>
      <c r="B219" s="117"/>
      <c r="C219" s="62" t="s">
        <v>25</v>
      </c>
      <c r="D219" s="97"/>
      <c r="E219" s="97"/>
      <c r="F219" s="97"/>
      <c r="G219" s="97"/>
      <c r="H219" s="97"/>
      <c r="I219" s="134"/>
      <c r="J219" s="97"/>
      <c r="K219" s="97"/>
      <c r="L219" s="97"/>
      <c r="M219" s="97"/>
      <c r="N219" s="97"/>
      <c r="O219" s="97"/>
      <c r="P219" s="97"/>
      <c r="Q219" s="97"/>
      <c r="R219" s="97"/>
      <c r="S219" s="97"/>
      <c r="T219" s="97"/>
      <c r="U219" s="164"/>
      <c r="V219" s="1"/>
      <c r="W219" s="1"/>
      <c r="X219" s="1"/>
      <c r="Y219" s="1"/>
      <c r="Z219" s="1"/>
    </row>
    <row r="220" spans="1:26" ht="15" customHeight="1">
      <c r="A220" s="69"/>
      <c r="B220" s="118"/>
      <c r="C220" s="63"/>
      <c r="D220" s="98"/>
      <c r="E220" s="98"/>
      <c r="F220" s="98"/>
      <c r="G220" s="98"/>
      <c r="H220" s="98"/>
      <c r="I220" s="135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166"/>
      <c r="V220" s="1"/>
      <c r="W220" s="1"/>
      <c r="X220" s="1"/>
      <c r="Y220" s="1"/>
      <c r="Z220" s="1"/>
    </row>
    <row r="221" spans="1:26" ht="15" customHeight="1">
      <c r="A221" s="69"/>
      <c r="B221" s="118"/>
      <c r="C221" s="63"/>
      <c r="D221" s="98"/>
      <c r="E221" s="98"/>
      <c r="F221" s="98"/>
      <c r="G221" s="98"/>
      <c r="H221" s="98"/>
      <c r="I221" s="135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</row>
    <row r="222" spans="1:26" ht="15" customHeight="1">
      <c r="A222" s="69"/>
      <c r="B222" s="118"/>
      <c r="C222" s="63"/>
      <c r="D222" s="98"/>
      <c r="E222" s="98"/>
      <c r="F222" s="98"/>
      <c r="G222" s="98"/>
      <c r="H222" s="98"/>
      <c r="I222" s="135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</row>
    <row r="223" spans="1:26" ht="15" customHeight="1">
      <c r="A223" s="69"/>
      <c r="B223" s="118"/>
      <c r="C223" s="63"/>
      <c r="D223" s="98"/>
      <c r="E223" s="98"/>
      <c r="F223" s="98"/>
      <c r="G223" s="98"/>
      <c r="H223" s="98"/>
      <c r="I223" s="135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</row>
    <row r="224" spans="1:26" ht="15" customHeight="1">
      <c r="A224" s="69"/>
      <c r="B224" s="118"/>
      <c r="C224" s="63"/>
      <c r="D224" s="98"/>
      <c r="E224" s="98"/>
      <c r="F224" s="98"/>
      <c r="G224" s="98"/>
      <c r="H224" s="98"/>
      <c r="I224" s="135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</row>
    <row r="225" spans="1:21" ht="15" customHeight="1">
      <c r="A225" s="69"/>
      <c r="B225" s="118"/>
      <c r="C225" s="63"/>
      <c r="D225" s="98"/>
      <c r="E225" s="98"/>
      <c r="F225" s="98"/>
      <c r="G225" s="98"/>
      <c r="H225" s="98"/>
      <c r="I225" s="135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</row>
    <row r="226" spans="1:21" ht="15" customHeight="1">
      <c r="A226" s="70"/>
      <c r="B226" s="119"/>
      <c r="C226" s="64"/>
      <c r="D226" s="99"/>
      <c r="E226" s="99"/>
      <c r="F226" s="99"/>
      <c r="G226" s="99"/>
      <c r="H226" s="99"/>
      <c r="I226" s="136"/>
      <c r="J226" s="99"/>
      <c r="K226" s="99"/>
      <c r="L226" s="99"/>
      <c r="M226" s="99"/>
      <c r="N226" s="99"/>
      <c r="O226" s="99"/>
      <c r="P226" s="99"/>
      <c r="Q226" s="99"/>
      <c r="R226" s="99"/>
      <c r="S226" s="99"/>
      <c r="T226" s="99"/>
      <c r="U226" s="99"/>
    </row>
    <row r="227" spans="1:21" ht="24.75">
      <c r="A227" s="87" t="s">
        <v>99</v>
      </c>
      <c r="B227" s="88"/>
      <c r="C227" s="19" t="s">
        <v>25</v>
      </c>
      <c r="D227" s="8">
        <f>D204+D196</f>
        <v>10227.799999999999</v>
      </c>
      <c r="E227" s="8">
        <f>E204+E196</f>
        <v>2695.7999999999997</v>
      </c>
      <c r="F227" s="20">
        <f>E227/D227*100</f>
        <v>26.357574453939264</v>
      </c>
      <c r="G227" s="8">
        <f>G204+G196</f>
        <v>10227.799999999999</v>
      </c>
      <c r="H227" s="8">
        <f>H204+H196</f>
        <v>2695.7999999999997</v>
      </c>
      <c r="I227" s="20">
        <f>H227/G227*100</f>
        <v>26.357574453939264</v>
      </c>
      <c r="J227" s="8"/>
      <c r="K227" s="8"/>
      <c r="L227" s="8"/>
      <c r="M227" s="8">
        <f>M204+M196</f>
        <v>10227.799999999999</v>
      </c>
      <c r="N227" s="8">
        <f>N204+N196</f>
        <v>2695.7999999999997</v>
      </c>
      <c r="O227" s="20">
        <f>N227/M227*100</f>
        <v>26.357574453939264</v>
      </c>
      <c r="P227" s="8"/>
      <c r="Q227" s="8"/>
      <c r="R227" s="8"/>
      <c r="S227" s="8"/>
      <c r="T227" s="8"/>
      <c r="U227" s="8"/>
    </row>
    <row r="228" spans="1:21" ht="24.75">
      <c r="A228" s="87" t="s">
        <v>60</v>
      </c>
      <c r="B228" s="88"/>
      <c r="C228" s="24" t="s">
        <v>25</v>
      </c>
      <c r="D228" s="25">
        <f>D227+D194+D162</f>
        <v>366342.6</v>
      </c>
      <c r="E228" s="25">
        <f>E227+E194+E162</f>
        <v>90286.1</v>
      </c>
      <c r="F228" s="26">
        <f>E228/D228*100</f>
        <v>24.64526375038011</v>
      </c>
      <c r="G228" s="25">
        <f>G227+G194+G162</f>
        <v>366342.6</v>
      </c>
      <c r="H228" s="25">
        <f>H227+H194+H162</f>
        <v>90286.1</v>
      </c>
      <c r="I228" s="26">
        <f>H228/G228*100</f>
        <v>24.64526375038011</v>
      </c>
      <c r="J228" s="25"/>
      <c r="K228" s="25"/>
      <c r="L228" s="25"/>
      <c r="M228" s="25">
        <f>M227+M194+M162</f>
        <v>366344.6</v>
      </c>
      <c r="N228" s="25">
        <f>N227+N194+N162</f>
        <v>90286.1</v>
      </c>
      <c r="O228" s="26">
        <f>N228/M228*100</f>
        <v>24.645129203487649</v>
      </c>
      <c r="P228" s="25"/>
      <c r="Q228" s="25"/>
      <c r="R228" s="25"/>
      <c r="S228" s="25"/>
      <c r="T228" s="25"/>
      <c r="U228" s="25"/>
    </row>
    <row r="229" spans="1:21">
      <c r="A229" s="120" t="s">
        <v>42</v>
      </c>
      <c r="B229" s="121"/>
      <c r="C229" s="121"/>
      <c r="D229" s="121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2"/>
    </row>
    <row r="230" spans="1:21" ht="15.75" customHeight="1">
      <c r="A230" s="90" t="s">
        <v>43</v>
      </c>
      <c r="B230" s="116"/>
      <c r="C230" s="116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67"/>
    </row>
    <row r="231" spans="1:21">
      <c r="A231" s="120" t="s">
        <v>73</v>
      </c>
      <c r="B231" s="121"/>
      <c r="C231" s="121"/>
      <c r="D231" s="121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2"/>
    </row>
    <row r="232" spans="1:21" ht="15" customHeight="1">
      <c r="A232" s="68" t="s">
        <v>48</v>
      </c>
      <c r="B232" s="83" t="s">
        <v>28</v>
      </c>
      <c r="C232" s="94" t="s">
        <v>25</v>
      </c>
      <c r="D232" s="97">
        <v>1407.7</v>
      </c>
      <c r="E232" s="97">
        <v>0</v>
      </c>
      <c r="F232" s="134">
        <v>100</v>
      </c>
      <c r="G232" s="97">
        <v>1407.7</v>
      </c>
      <c r="H232" s="97">
        <v>0</v>
      </c>
      <c r="I232" s="134">
        <v>100</v>
      </c>
      <c r="J232" s="97"/>
      <c r="K232" s="97"/>
      <c r="L232" s="97"/>
      <c r="M232" s="97">
        <v>1407.7</v>
      </c>
      <c r="N232" s="97">
        <v>0</v>
      </c>
      <c r="O232" s="134">
        <v>100</v>
      </c>
      <c r="P232" s="97"/>
      <c r="Q232" s="97"/>
      <c r="R232" s="142"/>
      <c r="S232" s="97"/>
      <c r="T232" s="97"/>
      <c r="U232" s="97"/>
    </row>
    <row r="233" spans="1:21">
      <c r="A233" s="69"/>
      <c r="B233" s="84"/>
      <c r="C233" s="95"/>
      <c r="D233" s="98"/>
      <c r="E233" s="98"/>
      <c r="F233" s="135"/>
      <c r="G233" s="98"/>
      <c r="H233" s="98"/>
      <c r="I233" s="135"/>
      <c r="J233" s="98"/>
      <c r="K233" s="98"/>
      <c r="L233" s="98"/>
      <c r="M233" s="98"/>
      <c r="N233" s="98"/>
      <c r="O233" s="135"/>
      <c r="P233" s="98"/>
      <c r="Q233" s="98"/>
      <c r="R233" s="143"/>
      <c r="S233" s="98"/>
      <c r="T233" s="98"/>
      <c r="U233" s="98"/>
    </row>
    <row r="234" spans="1:21">
      <c r="A234" s="69"/>
      <c r="B234" s="84"/>
      <c r="C234" s="95"/>
      <c r="D234" s="98"/>
      <c r="E234" s="98"/>
      <c r="F234" s="135"/>
      <c r="G234" s="98"/>
      <c r="H234" s="98"/>
      <c r="I234" s="135"/>
      <c r="J234" s="98"/>
      <c r="K234" s="98"/>
      <c r="L234" s="98"/>
      <c r="M234" s="98"/>
      <c r="N234" s="98"/>
      <c r="O234" s="135"/>
      <c r="P234" s="98"/>
      <c r="Q234" s="98"/>
      <c r="R234" s="143"/>
      <c r="S234" s="98"/>
      <c r="T234" s="98"/>
      <c r="U234" s="98"/>
    </row>
    <row r="235" spans="1:21">
      <c r="A235" s="69"/>
      <c r="B235" s="84"/>
      <c r="C235" s="95"/>
      <c r="D235" s="98"/>
      <c r="E235" s="98"/>
      <c r="F235" s="135"/>
      <c r="G235" s="98"/>
      <c r="H235" s="98"/>
      <c r="I235" s="135"/>
      <c r="J235" s="98"/>
      <c r="K235" s="98"/>
      <c r="L235" s="98"/>
      <c r="M235" s="98"/>
      <c r="N235" s="98"/>
      <c r="O235" s="135"/>
      <c r="P235" s="98"/>
      <c r="Q235" s="98"/>
      <c r="R235" s="143"/>
      <c r="S235" s="98"/>
      <c r="T235" s="98"/>
      <c r="U235" s="98"/>
    </row>
    <row r="236" spans="1:21">
      <c r="A236" s="69"/>
      <c r="B236" s="84"/>
      <c r="C236" s="95"/>
      <c r="D236" s="98"/>
      <c r="E236" s="98"/>
      <c r="F236" s="135"/>
      <c r="G236" s="98"/>
      <c r="H236" s="98"/>
      <c r="I236" s="135"/>
      <c r="J236" s="98"/>
      <c r="K236" s="98"/>
      <c r="L236" s="98"/>
      <c r="M236" s="98"/>
      <c r="N236" s="98"/>
      <c r="O236" s="135"/>
      <c r="P236" s="98"/>
      <c r="Q236" s="98"/>
      <c r="R236" s="143"/>
      <c r="S236" s="98"/>
      <c r="T236" s="98"/>
      <c r="U236" s="98"/>
    </row>
    <row r="237" spans="1:21">
      <c r="A237" s="69"/>
      <c r="B237" s="84"/>
      <c r="C237" s="95"/>
      <c r="D237" s="98"/>
      <c r="E237" s="98"/>
      <c r="F237" s="135"/>
      <c r="G237" s="98"/>
      <c r="H237" s="98"/>
      <c r="I237" s="135"/>
      <c r="J237" s="98"/>
      <c r="K237" s="98"/>
      <c r="L237" s="98"/>
      <c r="M237" s="98"/>
      <c r="N237" s="98"/>
      <c r="O237" s="135"/>
      <c r="P237" s="98"/>
      <c r="Q237" s="98"/>
      <c r="R237" s="143"/>
      <c r="S237" s="98"/>
      <c r="T237" s="98"/>
      <c r="U237" s="98"/>
    </row>
    <row r="238" spans="1:21">
      <c r="A238" s="69"/>
      <c r="B238" s="84"/>
      <c r="C238" s="95"/>
      <c r="D238" s="98"/>
      <c r="E238" s="98"/>
      <c r="F238" s="135"/>
      <c r="G238" s="98"/>
      <c r="H238" s="98"/>
      <c r="I238" s="135"/>
      <c r="J238" s="98"/>
      <c r="K238" s="98"/>
      <c r="L238" s="98"/>
      <c r="M238" s="98"/>
      <c r="N238" s="98"/>
      <c r="O238" s="135"/>
      <c r="P238" s="98"/>
      <c r="Q238" s="98"/>
      <c r="R238" s="143"/>
      <c r="S238" s="98"/>
      <c r="T238" s="98"/>
      <c r="U238" s="98"/>
    </row>
    <row r="239" spans="1:21">
      <c r="A239" s="69"/>
      <c r="B239" s="84"/>
      <c r="C239" s="96"/>
      <c r="D239" s="99"/>
      <c r="E239" s="99"/>
      <c r="F239" s="136"/>
      <c r="G239" s="99"/>
      <c r="H239" s="99"/>
      <c r="I239" s="136"/>
      <c r="J239" s="99"/>
      <c r="K239" s="99"/>
      <c r="L239" s="99"/>
      <c r="M239" s="99"/>
      <c r="N239" s="99"/>
      <c r="O239" s="136"/>
      <c r="P239" s="99"/>
      <c r="Q239" s="99"/>
      <c r="R239" s="144"/>
      <c r="S239" s="99"/>
      <c r="T239" s="99"/>
      <c r="U239" s="99"/>
    </row>
    <row r="240" spans="1:21" ht="15" customHeight="1">
      <c r="A240" s="68" t="s">
        <v>49</v>
      </c>
      <c r="B240" s="83" t="s">
        <v>29</v>
      </c>
      <c r="C240" s="94" t="s">
        <v>25</v>
      </c>
      <c r="D240" s="97">
        <v>5423.7</v>
      </c>
      <c r="E240" s="97">
        <v>0</v>
      </c>
      <c r="F240" s="142">
        <f>E240/D240*100</f>
        <v>0</v>
      </c>
      <c r="G240" s="97">
        <v>5423.7</v>
      </c>
      <c r="H240" s="97">
        <v>0</v>
      </c>
      <c r="I240" s="142">
        <f>H240/G240*100</f>
        <v>0</v>
      </c>
      <c r="J240" s="97"/>
      <c r="K240" s="97"/>
      <c r="L240" s="97"/>
      <c r="M240" s="97">
        <v>5423.7</v>
      </c>
      <c r="N240" s="97">
        <v>0</v>
      </c>
      <c r="O240" s="142">
        <f>N240/M240*100</f>
        <v>0</v>
      </c>
      <c r="P240" s="97"/>
      <c r="Q240" s="97"/>
      <c r="R240" s="145"/>
      <c r="S240" s="97"/>
      <c r="T240" s="97"/>
      <c r="U240" s="97"/>
    </row>
    <row r="241" spans="1:21">
      <c r="A241" s="69"/>
      <c r="B241" s="84"/>
      <c r="C241" s="95"/>
      <c r="D241" s="98"/>
      <c r="E241" s="98"/>
      <c r="F241" s="143"/>
      <c r="G241" s="98"/>
      <c r="H241" s="98"/>
      <c r="I241" s="143"/>
      <c r="J241" s="98"/>
      <c r="K241" s="98"/>
      <c r="L241" s="98"/>
      <c r="M241" s="98"/>
      <c r="N241" s="98"/>
      <c r="O241" s="143"/>
      <c r="P241" s="98"/>
      <c r="Q241" s="98"/>
      <c r="R241" s="146"/>
      <c r="S241" s="98"/>
      <c r="T241" s="98"/>
      <c r="U241" s="98"/>
    </row>
    <row r="242" spans="1:21">
      <c r="A242" s="69"/>
      <c r="B242" s="84"/>
      <c r="C242" s="95"/>
      <c r="D242" s="98"/>
      <c r="E242" s="98"/>
      <c r="F242" s="143"/>
      <c r="G242" s="98"/>
      <c r="H242" s="98"/>
      <c r="I242" s="143"/>
      <c r="J242" s="98"/>
      <c r="K242" s="98"/>
      <c r="L242" s="98"/>
      <c r="M242" s="98"/>
      <c r="N242" s="98"/>
      <c r="O242" s="143"/>
      <c r="P242" s="98"/>
      <c r="Q242" s="98"/>
      <c r="R242" s="146"/>
      <c r="S242" s="98"/>
      <c r="T242" s="98"/>
      <c r="U242" s="98"/>
    </row>
    <row r="243" spans="1:21">
      <c r="A243" s="69"/>
      <c r="B243" s="84"/>
      <c r="C243" s="95"/>
      <c r="D243" s="98"/>
      <c r="E243" s="98"/>
      <c r="F243" s="143"/>
      <c r="G243" s="98"/>
      <c r="H243" s="98"/>
      <c r="I243" s="143"/>
      <c r="J243" s="98"/>
      <c r="K243" s="98"/>
      <c r="L243" s="98"/>
      <c r="M243" s="98"/>
      <c r="N243" s="98"/>
      <c r="O243" s="143"/>
      <c r="P243" s="98"/>
      <c r="Q243" s="98"/>
      <c r="R243" s="146"/>
      <c r="S243" s="98"/>
      <c r="T243" s="98"/>
      <c r="U243" s="98"/>
    </row>
    <row r="244" spans="1:21">
      <c r="A244" s="69"/>
      <c r="B244" s="84"/>
      <c r="C244" s="95"/>
      <c r="D244" s="98"/>
      <c r="E244" s="98"/>
      <c r="F244" s="143"/>
      <c r="G244" s="98"/>
      <c r="H244" s="98"/>
      <c r="I244" s="143"/>
      <c r="J244" s="98"/>
      <c r="K244" s="98"/>
      <c r="L244" s="98"/>
      <c r="M244" s="98"/>
      <c r="N244" s="98"/>
      <c r="O244" s="143"/>
      <c r="P244" s="98"/>
      <c r="Q244" s="98"/>
      <c r="R244" s="146"/>
      <c r="S244" s="98"/>
      <c r="T244" s="98"/>
      <c r="U244" s="98"/>
    </row>
    <row r="245" spans="1:21">
      <c r="A245" s="69"/>
      <c r="B245" s="84"/>
      <c r="C245" s="95"/>
      <c r="D245" s="98"/>
      <c r="E245" s="98"/>
      <c r="F245" s="143"/>
      <c r="G245" s="98"/>
      <c r="H245" s="98"/>
      <c r="I245" s="143"/>
      <c r="J245" s="98"/>
      <c r="K245" s="98"/>
      <c r="L245" s="98"/>
      <c r="M245" s="98"/>
      <c r="N245" s="98"/>
      <c r="O245" s="143"/>
      <c r="P245" s="98"/>
      <c r="Q245" s="98"/>
      <c r="R245" s="146"/>
      <c r="S245" s="98"/>
      <c r="T245" s="98"/>
      <c r="U245" s="98"/>
    </row>
    <row r="246" spans="1:21">
      <c r="A246" s="69"/>
      <c r="B246" s="84"/>
      <c r="C246" s="95"/>
      <c r="D246" s="98"/>
      <c r="E246" s="98"/>
      <c r="F246" s="143"/>
      <c r="G246" s="98"/>
      <c r="H246" s="98"/>
      <c r="I246" s="143"/>
      <c r="J246" s="98"/>
      <c r="K246" s="98"/>
      <c r="L246" s="98"/>
      <c r="M246" s="98"/>
      <c r="N246" s="98"/>
      <c r="O246" s="143"/>
      <c r="P246" s="98"/>
      <c r="Q246" s="98"/>
      <c r="R246" s="146"/>
      <c r="S246" s="98"/>
      <c r="T246" s="98"/>
      <c r="U246" s="98"/>
    </row>
    <row r="247" spans="1:21">
      <c r="A247" s="70"/>
      <c r="B247" s="84"/>
      <c r="C247" s="96"/>
      <c r="D247" s="99"/>
      <c r="E247" s="99"/>
      <c r="F247" s="144"/>
      <c r="G247" s="99"/>
      <c r="H247" s="99"/>
      <c r="I247" s="144"/>
      <c r="J247" s="99"/>
      <c r="K247" s="99"/>
      <c r="L247" s="99"/>
      <c r="M247" s="99"/>
      <c r="N247" s="99"/>
      <c r="O247" s="144"/>
      <c r="P247" s="99"/>
      <c r="Q247" s="99"/>
      <c r="R247" s="147"/>
      <c r="S247" s="99"/>
      <c r="T247" s="99"/>
      <c r="U247" s="99"/>
    </row>
    <row r="248" spans="1:21">
      <c r="A248" s="68" t="s">
        <v>58</v>
      </c>
      <c r="B248" s="83" t="s">
        <v>30</v>
      </c>
      <c r="C248" s="94" t="s">
        <v>25</v>
      </c>
      <c r="D248" s="97">
        <v>1407.5</v>
      </c>
      <c r="E248" s="97">
        <v>0</v>
      </c>
      <c r="F248" s="145">
        <f>E248/D248*100</f>
        <v>0</v>
      </c>
      <c r="G248" s="97">
        <v>1407.5</v>
      </c>
      <c r="H248" s="97">
        <v>0</v>
      </c>
      <c r="I248" s="145">
        <f>H248/G248*100</f>
        <v>0</v>
      </c>
      <c r="J248" s="97"/>
      <c r="K248" s="97"/>
      <c r="L248" s="97"/>
      <c r="M248" s="97">
        <v>1407.5</v>
      </c>
      <c r="N248" s="97">
        <v>0</v>
      </c>
      <c r="O248" s="145">
        <f>N248/M248*100</f>
        <v>0</v>
      </c>
      <c r="P248" s="97"/>
      <c r="Q248" s="97"/>
      <c r="R248" s="145"/>
      <c r="S248" s="97"/>
      <c r="T248" s="97"/>
      <c r="U248" s="97"/>
    </row>
    <row r="249" spans="1:21">
      <c r="A249" s="69"/>
      <c r="B249" s="84"/>
      <c r="C249" s="95"/>
      <c r="D249" s="98"/>
      <c r="E249" s="98"/>
      <c r="F249" s="146"/>
      <c r="G249" s="98"/>
      <c r="H249" s="98"/>
      <c r="I249" s="146"/>
      <c r="J249" s="98"/>
      <c r="K249" s="98"/>
      <c r="L249" s="98"/>
      <c r="M249" s="98"/>
      <c r="N249" s="98"/>
      <c r="O249" s="146"/>
      <c r="P249" s="98"/>
      <c r="Q249" s="98"/>
      <c r="R249" s="146"/>
      <c r="S249" s="98"/>
      <c r="T249" s="98"/>
      <c r="U249" s="98"/>
    </row>
    <row r="250" spans="1:21">
      <c r="A250" s="69"/>
      <c r="B250" s="84"/>
      <c r="C250" s="95"/>
      <c r="D250" s="98"/>
      <c r="E250" s="98"/>
      <c r="F250" s="146"/>
      <c r="G250" s="98"/>
      <c r="H250" s="98"/>
      <c r="I250" s="146"/>
      <c r="J250" s="98"/>
      <c r="K250" s="98"/>
      <c r="L250" s="98"/>
      <c r="M250" s="98"/>
      <c r="N250" s="98"/>
      <c r="O250" s="146"/>
      <c r="P250" s="98"/>
      <c r="Q250" s="98"/>
      <c r="R250" s="146"/>
      <c r="S250" s="98"/>
      <c r="T250" s="98"/>
      <c r="U250" s="98"/>
    </row>
    <row r="251" spans="1:21">
      <c r="A251" s="69"/>
      <c r="B251" s="84"/>
      <c r="C251" s="95"/>
      <c r="D251" s="98"/>
      <c r="E251" s="98"/>
      <c r="F251" s="146"/>
      <c r="G251" s="98"/>
      <c r="H251" s="98"/>
      <c r="I251" s="146"/>
      <c r="J251" s="98"/>
      <c r="K251" s="98"/>
      <c r="L251" s="98"/>
      <c r="M251" s="98"/>
      <c r="N251" s="98"/>
      <c r="O251" s="146"/>
      <c r="P251" s="98"/>
      <c r="Q251" s="98"/>
      <c r="R251" s="146"/>
      <c r="S251" s="98"/>
      <c r="T251" s="98"/>
      <c r="U251" s="98"/>
    </row>
    <row r="252" spans="1:21">
      <c r="A252" s="69"/>
      <c r="B252" s="84"/>
      <c r="C252" s="95"/>
      <c r="D252" s="98"/>
      <c r="E252" s="98"/>
      <c r="F252" s="146"/>
      <c r="G252" s="98"/>
      <c r="H252" s="98"/>
      <c r="I252" s="146"/>
      <c r="J252" s="98"/>
      <c r="K252" s="98"/>
      <c r="L252" s="98"/>
      <c r="M252" s="98"/>
      <c r="N252" s="98"/>
      <c r="O252" s="146"/>
      <c r="P252" s="98"/>
      <c r="Q252" s="98"/>
      <c r="R252" s="146"/>
      <c r="S252" s="98"/>
      <c r="T252" s="98"/>
      <c r="U252" s="98"/>
    </row>
    <row r="253" spans="1:21">
      <c r="A253" s="69"/>
      <c r="B253" s="84"/>
      <c r="C253" s="95"/>
      <c r="D253" s="98"/>
      <c r="E253" s="98"/>
      <c r="F253" s="146"/>
      <c r="G253" s="98"/>
      <c r="H253" s="98"/>
      <c r="I253" s="146"/>
      <c r="J253" s="98"/>
      <c r="K253" s="98"/>
      <c r="L253" s="98"/>
      <c r="M253" s="98"/>
      <c r="N253" s="98"/>
      <c r="O253" s="146"/>
      <c r="P253" s="98"/>
      <c r="Q253" s="98"/>
      <c r="R253" s="146"/>
      <c r="S253" s="98"/>
      <c r="T253" s="98"/>
      <c r="U253" s="98"/>
    </row>
    <row r="254" spans="1:21">
      <c r="A254" s="69"/>
      <c r="B254" s="84"/>
      <c r="C254" s="95"/>
      <c r="D254" s="98"/>
      <c r="E254" s="98"/>
      <c r="F254" s="146"/>
      <c r="G254" s="98"/>
      <c r="H254" s="98"/>
      <c r="I254" s="146"/>
      <c r="J254" s="98"/>
      <c r="K254" s="98"/>
      <c r="L254" s="98"/>
      <c r="M254" s="98"/>
      <c r="N254" s="98"/>
      <c r="O254" s="146"/>
      <c r="P254" s="98"/>
      <c r="Q254" s="98"/>
      <c r="R254" s="146"/>
      <c r="S254" s="98"/>
      <c r="T254" s="98"/>
      <c r="U254" s="98"/>
    </row>
    <row r="255" spans="1:21">
      <c r="A255" s="69"/>
      <c r="B255" s="84"/>
      <c r="C255" s="96"/>
      <c r="D255" s="99"/>
      <c r="E255" s="99"/>
      <c r="F255" s="147"/>
      <c r="G255" s="99"/>
      <c r="H255" s="99"/>
      <c r="I255" s="147"/>
      <c r="J255" s="99"/>
      <c r="K255" s="99"/>
      <c r="L255" s="99"/>
      <c r="M255" s="99"/>
      <c r="N255" s="99"/>
      <c r="O255" s="147"/>
      <c r="P255" s="99"/>
      <c r="Q255" s="99"/>
      <c r="R255" s="147"/>
      <c r="S255" s="99"/>
      <c r="T255" s="99"/>
      <c r="U255" s="99"/>
    </row>
    <row r="256" spans="1:21">
      <c r="A256" s="120" t="s">
        <v>74</v>
      </c>
      <c r="B256" s="121"/>
      <c r="C256" s="121"/>
      <c r="D256" s="121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2"/>
    </row>
    <row r="257" spans="1:21">
      <c r="A257" s="69" t="s">
        <v>46</v>
      </c>
      <c r="B257" s="84" t="s">
        <v>72</v>
      </c>
      <c r="C257" s="62" t="s">
        <v>25</v>
      </c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</row>
    <row r="258" spans="1:21">
      <c r="A258" s="69"/>
      <c r="B258" s="84"/>
      <c r="C258" s="63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</row>
    <row r="259" spans="1:21">
      <c r="A259" s="69"/>
      <c r="B259" s="84"/>
      <c r="C259" s="63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</row>
    <row r="260" spans="1:21">
      <c r="A260" s="69"/>
      <c r="B260" s="84"/>
      <c r="C260" s="63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</row>
    <row r="261" spans="1:21">
      <c r="A261" s="69"/>
      <c r="B261" s="84"/>
      <c r="C261" s="63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</row>
    <row r="262" spans="1:21">
      <c r="A262" s="69"/>
      <c r="B262" s="84"/>
      <c r="C262" s="63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</row>
    <row r="263" spans="1:21">
      <c r="A263" s="69"/>
      <c r="B263" s="84"/>
      <c r="C263" s="63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</row>
    <row r="264" spans="1:21">
      <c r="A264" s="69"/>
      <c r="B264" s="84"/>
      <c r="C264" s="64"/>
      <c r="D264" s="99"/>
      <c r="E264" s="99"/>
      <c r="F264" s="99"/>
      <c r="G264" s="99"/>
      <c r="H264" s="99"/>
      <c r="I264" s="99"/>
      <c r="J264" s="99"/>
      <c r="K264" s="99"/>
      <c r="L264" s="99"/>
      <c r="M264" s="99"/>
      <c r="N264" s="99"/>
      <c r="O264" s="99"/>
      <c r="P264" s="99"/>
      <c r="Q264" s="99"/>
      <c r="R264" s="99"/>
      <c r="S264" s="99"/>
      <c r="T264" s="99"/>
      <c r="U264" s="99"/>
    </row>
    <row r="265" spans="1:21" ht="15" customHeight="1">
      <c r="A265" s="120" t="s">
        <v>75</v>
      </c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2"/>
    </row>
    <row r="266" spans="1:21">
      <c r="A266" s="69" t="s">
        <v>50</v>
      </c>
      <c r="B266" s="90" t="s">
        <v>47</v>
      </c>
      <c r="C266" s="62" t="s">
        <v>25</v>
      </c>
      <c r="D266" s="97"/>
      <c r="E266" s="97"/>
      <c r="F266" s="97"/>
      <c r="G266" s="97"/>
      <c r="H266" s="97"/>
      <c r="I266" s="97"/>
      <c r="J266" s="97"/>
      <c r="K266" s="97"/>
      <c r="L266" s="97"/>
      <c r="M266" s="97"/>
      <c r="N266" s="97"/>
      <c r="O266" s="97"/>
      <c r="P266" s="97"/>
      <c r="Q266" s="97"/>
      <c r="R266" s="97"/>
      <c r="S266" s="97"/>
      <c r="T266" s="97"/>
      <c r="U266" s="97"/>
    </row>
    <row r="267" spans="1:21">
      <c r="A267" s="69"/>
      <c r="B267" s="90"/>
      <c r="C267" s="63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</row>
    <row r="268" spans="1:21" ht="32.25" customHeight="1">
      <c r="A268" s="69"/>
      <c r="B268" s="90"/>
      <c r="C268" s="64"/>
      <c r="D268" s="99"/>
      <c r="E268" s="99"/>
      <c r="F268" s="99"/>
      <c r="G268" s="99"/>
      <c r="H268" s="99"/>
      <c r="I268" s="99"/>
      <c r="J268" s="99"/>
      <c r="K268" s="99"/>
      <c r="L268" s="99"/>
      <c r="M268" s="99"/>
      <c r="N268" s="99"/>
      <c r="O268" s="99"/>
      <c r="P268" s="99"/>
      <c r="Q268" s="99"/>
      <c r="R268" s="99"/>
      <c r="S268" s="99"/>
      <c r="T268" s="99"/>
      <c r="U268" s="99"/>
    </row>
    <row r="269" spans="1:21">
      <c r="A269" s="69" t="s">
        <v>51</v>
      </c>
      <c r="B269" s="89" t="s">
        <v>27</v>
      </c>
      <c r="C269" s="62" t="s">
        <v>25</v>
      </c>
      <c r="D269" s="97"/>
      <c r="E269" s="97"/>
      <c r="F269" s="97"/>
      <c r="G269" s="97"/>
      <c r="H269" s="97"/>
      <c r="I269" s="97"/>
      <c r="J269" s="97"/>
      <c r="K269" s="97"/>
      <c r="L269" s="97"/>
      <c r="M269" s="97"/>
      <c r="N269" s="97"/>
      <c r="O269" s="97"/>
      <c r="P269" s="97"/>
      <c r="Q269" s="97"/>
      <c r="R269" s="97"/>
      <c r="S269" s="97"/>
      <c r="T269" s="97"/>
      <c r="U269" s="97"/>
    </row>
    <row r="270" spans="1:21">
      <c r="A270" s="69"/>
      <c r="B270" s="89"/>
      <c r="C270" s="63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</row>
    <row r="271" spans="1:21" ht="30.75" customHeight="1">
      <c r="A271" s="69"/>
      <c r="B271" s="89"/>
      <c r="C271" s="64"/>
      <c r="D271" s="99"/>
      <c r="E271" s="99"/>
      <c r="F271" s="99"/>
      <c r="G271" s="99"/>
      <c r="H271" s="99"/>
      <c r="I271" s="99"/>
      <c r="J271" s="99"/>
      <c r="K271" s="99"/>
      <c r="L271" s="99"/>
      <c r="M271" s="99"/>
      <c r="N271" s="99"/>
      <c r="O271" s="99"/>
      <c r="P271" s="99"/>
      <c r="Q271" s="99"/>
      <c r="R271" s="99"/>
      <c r="S271" s="99"/>
      <c r="T271" s="99"/>
      <c r="U271" s="99"/>
    </row>
    <row r="272" spans="1:21" ht="68.25" customHeight="1">
      <c r="A272" s="69" t="s">
        <v>52</v>
      </c>
      <c r="B272" s="84" t="s">
        <v>82</v>
      </c>
      <c r="C272" s="62" t="s">
        <v>25</v>
      </c>
      <c r="D272" s="97">
        <v>57.5</v>
      </c>
      <c r="E272" s="97">
        <v>0</v>
      </c>
      <c r="F272" s="97">
        <f>E272/D272*100</f>
        <v>0</v>
      </c>
      <c r="G272" s="97">
        <v>57.5</v>
      </c>
      <c r="H272" s="97">
        <v>0</v>
      </c>
      <c r="I272" s="134">
        <f>H272/G272*100</f>
        <v>0</v>
      </c>
      <c r="J272" s="97"/>
      <c r="K272" s="97"/>
      <c r="L272" s="97"/>
      <c r="M272" s="97"/>
      <c r="N272" s="97"/>
      <c r="O272" s="97"/>
      <c r="P272" s="97">
        <v>57.5</v>
      </c>
      <c r="Q272" s="97">
        <v>0</v>
      </c>
      <c r="R272" s="97">
        <f>Q272/P272*100</f>
        <v>0</v>
      </c>
      <c r="S272" s="97"/>
      <c r="T272" s="97"/>
      <c r="U272" s="97"/>
    </row>
    <row r="273" spans="1:21">
      <c r="A273" s="69"/>
      <c r="B273" s="84"/>
      <c r="C273" s="63"/>
      <c r="D273" s="98"/>
      <c r="E273" s="98"/>
      <c r="F273" s="98"/>
      <c r="G273" s="98"/>
      <c r="H273" s="98"/>
      <c r="I273" s="135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</row>
    <row r="274" spans="1:21">
      <c r="A274" s="69"/>
      <c r="B274" s="84"/>
      <c r="C274" s="64"/>
      <c r="D274" s="99"/>
      <c r="E274" s="99"/>
      <c r="F274" s="99"/>
      <c r="G274" s="99"/>
      <c r="H274" s="99"/>
      <c r="I274" s="136"/>
      <c r="J274" s="99"/>
      <c r="K274" s="99"/>
      <c r="L274" s="99"/>
      <c r="M274" s="99"/>
      <c r="N274" s="99"/>
      <c r="O274" s="99"/>
      <c r="P274" s="99"/>
      <c r="Q274" s="99"/>
      <c r="R274" s="99"/>
      <c r="S274" s="99"/>
      <c r="T274" s="99"/>
      <c r="U274" s="99"/>
    </row>
    <row r="275" spans="1:21" ht="78.75" customHeight="1">
      <c r="A275" s="35" t="s">
        <v>53</v>
      </c>
      <c r="B275" s="34" t="s">
        <v>80</v>
      </c>
      <c r="C275" s="19" t="s">
        <v>25</v>
      </c>
      <c r="D275" s="8">
        <v>102.5</v>
      </c>
      <c r="E275" s="8">
        <v>0</v>
      </c>
      <c r="F275" s="8">
        <v>0</v>
      </c>
      <c r="G275" s="8">
        <v>102.5</v>
      </c>
      <c r="H275" s="8">
        <v>0</v>
      </c>
      <c r="I275" s="8">
        <v>0</v>
      </c>
      <c r="J275" s="8"/>
      <c r="K275" s="8"/>
      <c r="L275" s="8"/>
      <c r="M275" s="8"/>
      <c r="N275" s="8"/>
      <c r="O275" s="8"/>
      <c r="P275" s="8">
        <v>102.5</v>
      </c>
      <c r="Q275" s="8">
        <v>0</v>
      </c>
      <c r="R275" s="8">
        <v>0</v>
      </c>
      <c r="S275" s="8"/>
      <c r="T275" s="8"/>
      <c r="U275" s="8"/>
    </row>
    <row r="276" spans="1:21">
      <c r="A276" s="120" t="s">
        <v>76</v>
      </c>
      <c r="B276" s="121"/>
      <c r="C276" s="121"/>
      <c r="D276" s="121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2"/>
    </row>
    <row r="277" spans="1:21">
      <c r="A277" s="68" t="s">
        <v>71</v>
      </c>
      <c r="B277" s="83" t="s">
        <v>31</v>
      </c>
      <c r="C277" s="62" t="s">
        <v>25</v>
      </c>
      <c r="D277" s="97">
        <v>160</v>
      </c>
      <c r="E277" s="97">
        <v>0</v>
      </c>
      <c r="F277" s="97">
        <v>0</v>
      </c>
      <c r="G277" s="97">
        <v>160</v>
      </c>
      <c r="H277" s="97">
        <v>0</v>
      </c>
      <c r="I277" s="97">
        <v>0</v>
      </c>
      <c r="J277" s="97"/>
      <c r="K277" s="97"/>
      <c r="L277" s="97"/>
      <c r="M277" s="97"/>
      <c r="N277" s="97"/>
      <c r="O277" s="97"/>
      <c r="P277" s="97">
        <v>160</v>
      </c>
      <c r="Q277" s="97">
        <v>0</v>
      </c>
      <c r="R277" s="134">
        <v>0</v>
      </c>
      <c r="S277" s="97"/>
      <c r="T277" s="97"/>
      <c r="U277" s="97"/>
    </row>
    <row r="278" spans="1:21">
      <c r="A278" s="69"/>
      <c r="B278" s="84"/>
      <c r="C278" s="63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135"/>
      <c r="S278" s="98"/>
      <c r="T278" s="98"/>
      <c r="U278" s="98"/>
    </row>
    <row r="279" spans="1:21">
      <c r="A279" s="69"/>
      <c r="B279" s="84"/>
      <c r="C279" s="63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135"/>
      <c r="S279" s="98"/>
      <c r="T279" s="98"/>
      <c r="U279" s="98"/>
    </row>
    <row r="280" spans="1:21">
      <c r="A280" s="69"/>
      <c r="B280" s="84"/>
      <c r="C280" s="63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135"/>
      <c r="S280" s="98"/>
      <c r="T280" s="98"/>
      <c r="U280" s="98"/>
    </row>
    <row r="281" spans="1:21">
      <c r="A281" s="69"/>
      <c r="B281" s="84"/>
      <c r="C281" s="63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135"/>
      <c r="S281" s="98"/>
      <c r="T281" s="98"/>
      <c r="U281" s="98"/>
    </row>
    <row r="282" spans="1:21">
      <c r="A282" s="69"/>
      <c r="B282" s="84"/>
      <c r="C282" s="63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135"/>
      <c r="S282" s="98"/>
      <c r="T282" s="98"/>
      <c r="U282" s="98"/>
    </row>
    <row r="283" spans="1:21" ht="9" customHeight="1">
      <c r="A283" s="69"/>
      <c r="B283" s="84"/>
      <c r="C283" s="63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135"/>
      <c r="S283" s="98"/>
      <c r="T283" s="98"/>
      <c r="U283" s="98"/>
    </row>
    <row r="284" spans="1:21" ht="7.5" hidden="1" customHeight="1">
      <c r="A284" s="69"/>
      <c r="B284" s="84"/>
      <c r="C284" s="64"/>
      <c r="D284" s="99"/>
      <c r="E284" s="99"/>
      <c r="F284" s="99"/>
      <c r="G284" s="99"/>
      <c r="H284" s="99"/>
      <c r="I284" s="99"/>
      <c r="J284" s="99"/>
      <c r="K284" s="99"/>
      <c r="L284" s="99"/>
      <c r="M284" s="99"/>
      <c r="N284" s="99"/>
      <c r="O284" s="99"/>
      <c r="P284" s="99"/>
      <c r="Q284" s="99"/>
      <c r="R284" s="136"/>
      <c r="S284" s="99"/>
      <c r="T284" s="99"/>
      <c r="U284" s="99"/>
    </row>
    <row r="285" spans="1:21" ht="37.5" customHeight="1">
      <c r="A285" s="17" t="s">
        <v>137</v>
      </c>
      <c r="B285" s="39" t="s">
        <v>138</v>
      </c>
      <c r="C285" s="33" t="s">
        <v>25</v>
      </c>
      <c r="D285" s="41">
        <v>83.3</v>
      </c>
      <c r="E285" s="41">
        <v>20.9</v>
      </c>
      <c r="F285" s="53">
        <f>E285/D285*100</f>
        <v>25.090036014405758</v>
      </c>
      <c r="G285" s="59">
        <v>83.3</v>
      </c>
      <c r="H285" s="59">
        <v>20.9</v>
      </c>
      <c r="I285" s="60">
        <f>H285/G285*100</f>
        <v>25.090036014405758</v>
      </c>
      <c r="J285" s="41"/>
      <c r="K285" s="41"/>
      <c r="L285" s="41"/>
      <c r="M285" s="59">
        <v>83.3</v>
      </c>
      <c r="N285" s="59">
        <v>20.9</v>
      </c>
      <c r="O285" s="60">
        <f>N285/M285*100</f>
        <v>25.090036014405758</v>
      </c>
      <c r="P285" s="41"/>
      <c r="Q285" s="41"/>
      <c r="R285" s="44"/>
      <c r="S285" s="41"/>
      <c r="T285" s="41"/>
      <c r="U285" s="41"/>
    </row>
    <row r="286" spans="1:21">
      <c r="A286" s="87" t="s">
        <v>59</v>
      </c>
      <c r="B286" s="88"/>
      <c r="C286" s="25" t="s">
        <v>25</v>
      </c>
      <c r="D286" s="25">
        <f>D277+D275+D272+D266+D248+D240+D232+D285</f>
        <v>8642.1999999999989</v>
      </c>
      <c r="E286" s="25">
        <f t="shared" ref="E286:Q286" si="15">E277+E275+E272+E266+E248+E240+E232+E285</f>
        <v>20.9</v>
      </c>
      <c r="F286" s="25">
        <f>E286/D286*100</f>
        <v>0.24183656939205295</v>
      </c>
      <c r="G286" s="25">
        <f t="shared" si="15"/>
        <v>8642.1999999999989</v>
      </c>
      <c r="H286" s="25">
        <f t="shared" si="15"/>
        <v>20.9</v>
      </c>
      <c r="I286" s="25">
        <f>H286/G286*100</f>
        <v>0.24183656939205295</v>
      </c>
      <c r="J286" s="25">
        <f t="shared" si="15"/>
        <v>0</v>
      </c>
      <c r="K286" s="25">
        <f t="shared" si="15"/>
        <v>0</v>
      </c>
      <c r="L286" s="25">
        <f t="shared" si="15"/>
        <v>0</v>
      </c>
      <c r="M286" s="25">
        <f t="shared" si="15"/>
        <v>8322.1999999999989</v>
      </c>
      <c r="N286" s="25">
        <f t="shared" si="15"/>
        <v>20.9</v>
      </c>
      <c r="O286" s="25">
        <f>N286/M286*100</f>
        <v>0.25113551705077986</v>
      </c>
      <c r="P286" s="25">
        <f t="shared" si="15"/>
        <v>320</v>
      </c>
      <c r="Q286" s="25">
        <f t="shared" si="15"/>
        <v>0</v>
      </c>
      <c r="R286" s="25">
        <f>Q286/P286*100</f>
        <v>0</v>
      </c>
      <c r="S286" s="25"/>
      <c r="T286" s="25"/>
      <c r="U286" s="25"/>
    </row>
    <row r="287" spans="1:21">
      <c r="A287" s="120" t="s">
        <v>102</v>
      </c>
      <c r="B287" s="121"/>
      <c r="C287" s="121"/>
      <c r="D287" s="121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2"/>
    </row>
    <row r="288" spans="1:21">
      <c r="A288" s="120" t="s">
        <v>77</v>
      </c>
      <c r="B288" s="121"/>
      <c r="C288" s="121"/>
      <c r="D288" s="121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2"/>
    </row>
    <row r="289" spans="1:22">
      <c r="A289" s="68" t="s">
        <v>78</v>
      </c>
      <c r="B289" s="83" t="s">
        <v>118</v>
      </c>
      <c r="C289" s="94" t="s">
        <v>25</v>
      </c>
      <c r="D289" s="97">
        <v>6542</v>
      </c>
      <c r="E289" s="97">
        <v>1494.1</v>
      </c>
      <c r="F289" s="145">
        <f>E289/D289*100</f>
        <v>22.838581473555486</v>
      </c>
      <c r="G289" s="97">
        <v>6542</v>
      </c>
      <c r="H289" s="97">
        <v>1494.1</v>
      </c>
      <c r="I289" s="145">
        <f>H289/G289*100</f>
        <v>22.838581473555486</v>
      </c>
      <c r="J289" s="97"/>
      <c r="K289" s="97"/>
      <c r="L289" s="97"/>
      <c r="M289" s="97"/>
      <c r="N289" s="97"/>
      <c r="O289" s="97"/>
      <c r="P289" s="97">
        <v>6542</v>
      </c>
      <c r="Q289" s="97">
        <v>1494.1</v>
      </c>
      <c r="R289" s="168">
        <f>Q289/P289*100</f>
        <v>22.838581473555486</v>
      </c>
      <c r="S289" s="97"/>
      <c r="T289" s="97"/>
      <c r="U289" s="97"/>
    </row>
    <row r="290" spans="1:22">
      <c r="A290" s="69"/>
      <c r="B290" s="84"/>
      <c r="C290" s="95"/>
      <c r="D290" s="98"/>
      <c r="E290" s="98"/>
      <c r="F290" s="146"/>
      <c r="G290" s="98"/>
      <c r="H290" s="98"/>
      <c r="I290" s="146"/>
      <c r="J290" s="98"/>
      <c r="K290" s="98"/>
      <c r="L290" s="98"/>
      <c r="M290" s="98"/>
      <c r="N290" s="98"/>
      <c r="O290" s="98"/>
      <c r="P290" s="98"/>
      <c r="Q290" s="98"/>
      <c r="R290" s="169"/>
      <c r="S290" s="98"/>
      <c r="T290" s="98"/>
      <c r="U290" s="98"/>
    </row>
    <row r="291" spans="1:22" ht="67.5" customHeight="1">
      <c r="A291" s="69"/>
      <c r="B291" s="84"/>
      <c r="C291" s="96"/>
      <c r="D291" s="99"/>
      <c r="E291" s="99"/>
      <c r="F291" s="147"/>
      <c r="G291" s="99"/>
      <c r="H291" s="99"/>
      <c r="I291" s="147"/>
      <c r="J291" s="99"/>
      <c r="K291" s="99"/>
      <c r="L291" s="99"/>
      <c r="M291" s="99"/>
      <c r="N291" s="99"/>
      <c r="O291" s="99"/>
      <c r="P291" s="99"/>
      <c r="Q291" s="99"/>
      <c r="R291" s="170"/>
      <c r="S291" s="99"/>
      <c r="T291" s="99"/>
      <c r="U291" s="99"/>
    </row>
    <row r="292" spans="1:22" ht="33.75" customHeight="1">
      <c r="A292" s="22"/>
      <c r="B292" s="43" t="s">
        <v>61</v>
      </c>
      <c r="C292" s="24" t="s">
        <v>25</v>
      </c>
      <c r="D292" s="25">
        <f>SUM(D289)</f>
        <v>6542</v>
      </c>
      <c r="E292" s="25">
        <f>SUM(E289)</f>
        <v>1494.1</v>
      </c>
      <c r="F292" s="25">
        <f>E292/D292*100</f>
        <v>22.838581473555486</v>
      </c>
      <c r="G292" s="25">
        <f>G289</f>
        <v>6542</v>
      </c>
      <c r="H292" s="25">
        <f>SUM(H289)</f>
        <v>1494.1</v>
      </c>
      <c r="I292" s="45">
        <f>H292/G292*100</f>
        <v>22.838581473555486</v>
      </c>
      <c r="J292" s="25"/>
      <c r="K292" s="25"/>
      <c r="L292" s="25"/>
      <c r="M292" s="25">
        <f>M289</f>
        <v>0</v>
      </c>
      <c r="N292" s="25">
        <v>0</v>
      </c>
      <c r="O292" s="25"/>
      <c r="P292" s="25">
        <f>SUM(P289)</f>
        <v>6542</v>
      </c>
      <c r="Q292" s="25">
        <f>SUM(Q289)</f>
        <v>1494.1</v>
      </c>
      <c r="R292" s="25">
        <f>Q292/P292*100</f>
        <v>22.838581473555486</v>
      </c>
      <c r="S292" s="25"/>
      <c r="T292" s="25"/>
      <c r="U292" s="25"/>
    </row>
    <row r="293" spans="1:22" ht="41.25" customHeight="1">
      <c r="A293" s="46"/>
      <c r="B293" s="22" t="s">
        <v>14</v>
      </c>
      <c r="C293" s="24" t="s">
        <v>25</v>
      </c>
      <c r="D293" s="45">
        <f>D292+D286+D228+D146</f>
        <v>456083.3</v>
      </c>
      <c r="E293" s="45">
        <f>E292+E286+E228+E146</f>
        <v>109296</v>
      </c>
      <c r="F293" s="26">
        <f>E293/D293*100</f>
        <v>23.964043410491023</v>
      </c>
      <c r="G293" s="45">
        <f>G292+G286+G228+G146</f>
        <v>456080.3</v>
      </c>
      <c r="H293" s="45">
        <f>H292+H286+H228+H146</f>
        <v>109296</v>
      </c>
      <c r="I293" s="26">
        <f>H293/G293*100</f>
        <v>23.964201040913192</v>
      </c>
      <c r="J293" s="8"/>
      <c r="K293" s="8"/>
      <c r="L293" s="8"/>
      <c r="M293" s="45">
        <f>M292+M286+M228+M146</f>
        <v>374666.8</v>
      </c>
      <c r="N293" s="45">
        <f>N292+N286+N228+N146</f>
        <v>90307</v>
      </c>
      <c r="O293" s="47">
        <f>N293/M293*100</f>
        <v>24.103283237265753</v>
      </c>
      <c r="P293" s="45">
        <f>P292+P286+P228+P146</f>
        <v>81409.899999999994</v>
      </c>
      <c r="Q293" s="45">
        <f>Q292+Q286+Q228+Q146</f>
        <v>18989</v>
      </c>
      <c r="R293" s="27">
        <f>Q293/P293*100</f>
        <v>23.325172982647075</v>
      </c>
      <c r="S293" s="8"/>
      <c r="T293" s="8"/>
      <c r="U293" s="8"/>
      <c r="V293" s="2"/>
    </row>
    <row r="294" spans="1:22">
      <c r="B294" t="s">
        <v>140</v>
      </c>
      <c r="M294" t="s">
        <v>141</v>
      </c>
      <c r="V294" s="2"/>
    </row>
    <row r="296" spans="1:22">
      <c r="B296" t="s">
        <v>144</v>
      </c>
      <c r="M296" t="s">
        <v>145</v>
      </c>
    </row>
  </sheetData>
  <mergeCells count="885">
    <mergeCell ref="G219:G226"/>
    <mergeCell ref="F219:F226"/>
    <mergeCell ref="E219:E226"/>
    <mergeCell ref="D219:D226"/>
    <mergeCell ref="C219:C226"/>
    <mergeCell ref="C52:C56"/>
    <mergeCell ref="C45:C49"/>
    <mergeCell ref="M213:M214"/>
    <mergeCell ref="N213:N214"/>
    <mergeCell ref="E174:E177"/>
    <mergeCell ref="F174:F177"/>
    <mergeCell ref="G174:G177"/>
    <mergeCell ref="H174:H177"/>
    <mergeCell ref="E150:E151"/>
    <mergeCell ref="F150:F151"/>
    <mergeCell ref="G150:G151"/>
    <mergeCell ref="H150:H151"/>
    <mergeCell ref="A147:U147"/>
    <mergeCell ref="A148:U148"/>
    <mergeCell ref="Q135:Q142"/>
    <mergeCell ref="R135:R142"/>
    <mergeCell ref="S135:S142"/>
    <mergeCell ref="T135:T142"/>
    <mergeCell ref="U135:U142"/>
    <mergeCell ref="R266:R268"/>
    <mergeCell ref="S266:S268"/>
    <mergeCell ref="T266:T268"/>
    <mergeCell ref="U266:U268"/>
    <mergeCell ref="O266:O268"/>
    <mergeCell ref="P266:P268"/>
    <mergeCell ref="Q266:Q268"/>
    <mergeCell ref="U257:U264"/>
    <mergeCell ref="O257:O264"/>
    <mergeCell ref="P257:P264"/>
    <mergeCell ref="Q257:Q264"/>
    <mergeCell ref="U289:U291"/>
    <mergeCell ref="O289:O291"/>
    <mergeCell ref="P289:P291"/>
    <mergeCell ref="Q289:Q291"/>
    <mergeCell ref="R289:R291"/>
    <mergeCell ref="S289:S291"/>
    <mergeCell ref="T289:T291"/>
    <mergeCell ref="U269:U271"/>
    <mergeCell ref="S269:S271"/>
    <mergeCell ref="T269:T271"/>
    <mergeCell ref="I289:I291"/>
    <mergeCell ref="J289:J291"/>
    <mergeCell ref="K289:K291"/>
    <mergeCell ref="L289:L291"/>
    <mergeCell ref="M289:M291"/>
    <mergeCell ref="N289:N291"/>
    <mergeCell ref="T277:T284"/>
    <mergeCell ref="U277:U284"/>
    <mergeCell ref="A287:U287"/>
    <mergeCell ref="A288:U288"/>
    <mergeCell ref="C289:C291"/>
    <mergeCell ref="D289:D291"/>
    <mergeCell ref="E289:E291"/>
    <mergeCell ref="F289:F291"/>
    <mergeCell ref="G289:G291"/>
    <mergeCell ref="H289:H291"/>
    <mergeCell ref="N277:N284"/>
    <mergeCell ref="O277:O284"/>
    <mergeCell ref="P277:P284"/>
    <mergeCell ref="Q277:Q284"/>
    <mergeCell ref="R277:R284"/>
    <mergeCell ref="S277:S284"/>
    <mergeCell ref="H277:H284"/>
    <mergeCell ref="I277:I284"/>
    <mergeCell ref="J277:J284"/>
    <mergeCell ref="K277:K284"/>
    <mergeCell ref="L277:L284"/>
    <mergeCell ref="M277:M284"/>
    <mergeCell ref="R272:R274"/>
    <mergeCell ref="S272:S274"/>
    <mergeCell ref="T272:T274"/>
    <mergeCell ref="U272:U274"/>
    <mergeCell ref="A276:U276"/>
    <mergeCell ref="C277:C284"/>
    <mergeCell ref="D277:D284"/>
    <mergeCell ref="E277:E284"/>
    <mergeCell ref="F277:F284"/>
    <mergeCell ref="G277:G284"/>
    <mergeCell ref="L272:L274"/>
    <mergeCell ref="M272:M274"/>
    <mergeCell ref="N272:N274"/>
    <mergeCell ref="O272:O274"/>
    <mergeCell ref="P272:P274"/>
    <mergeCell ref="Q272:Q274"/>
    <mergeCell ref="C272:C274"/>
    <mergeCell ref="D272:D274"/>
    <mergeCell ref="E272:E274"/>
    <mergeCell ref="F272:F274"/>
    <mergeCell ref="G272:G274"/>
    <mergeCell ref="H272:H274"/>
    <mergeCell ref="I272:I274"/>
    <mergeCell ref="J272:J274"/>
    <mergeCell ref="K272:K274"/>
    <mergeCell ref="O269:O271"/>
    <mergeCell ref="P269:P271"/>
    <mergeCell ref="Q269:Q271"/>
    <mergeCell ref="R269:R271"/>
    <mergeCell ref="I269:I271"/>
    <mergeCell ref="J269:J271"/>
    <mergeCell ref="K269:K271"/>
    <mergeCell ref="L269:L271"/>
    <mergeCell ref="M269:M271"/>
    <mergeCell ref="N269:N271"/>
    <mergeCell ref="J257:J264"/>
    <mergeCell ref="K257:K264"/>
    <mergeCell ref="L257:L264"/>
    <mergeCell ref="M257:M264"/>
    <mergeCell ref="N257:N264"/>
    <mergeCell ref="C269:C271"/>
    <mergeCell ref="D269:D271"/>
    <mergeCell ref="E269:E271"/>
    <mergeCell ref="F269:F271"/>
    <mergeCell ref="G269:G271"/>
    <mergeCell ref="H269:H271"/>
    <mergeCell ref="L266:L268"/>
    <mergeCell ref="M266:M268"/>
    <mergeCell ref="N266:N268"/>
    <mergeCell ref="C266:C268"/>
    <mergeCell ref="D266:D268"/>
    <mergeCell ref="E266:E268"/>
    <mergeCell ref="F266:F268"/>
    <mergeCell ref="G266:G268"/>
    <mergeCell ref="H266:H268"/>
    <mergeCell ref="I266:I268"/>
    <mergeCell ref="J266:J268"/>
    <mergeCell ref="K266:K268"/>
    <mergeCell ref="A256:U256"/>
    <mergeCell ref="A265:U265"/>
    <mergeCell ref="C257:C264"/>
    <mergeCell ref="D257:D264"/>
    <mergeCell ref="E257:E264"/>
    <mergeCell ref="F257:F264"/>
    <mergeCell ref="G257:G264"/>
    <mergeCell ref="H257:H264"/>
    <mergeCell ref="N248:N255"/>
    <mergeCell ref="O248:O255"/>
    <mergeCell ref="P248:P255"/>
    <mergeCell ref="Q248:Q255"/>
    <mergeCell ref="R248:R255"/>
    <mergeCell ref="S248:S255"/>
    <mergeCell ref="H248:H255"/>
    <mergeCell ref="I248:I255"/>
    <mergeCell ref="J248:J255"/>
    <mergeCell ref="K248:K255"/>
    <mergeCell ref="L248:L255"/>
    <mergeCell ref="M248:M255"/>
    <mergeCell ref="R257:R264"/>
    <mergeCell ref="S257:S264"/>
    <mergeCell ref="T257:T264"/>
    <mergeCell ref="I257:I264"/>
    <mergeCell ref="T240:T247"/>
    <mergeCell ref="U240:U247"/>
    <mergeCell ref="C248:C255"/>
    <mergeCell ref="D248:D255"/>
    <mergeCell ref="E248:E255"/>
    <mergeCell ref="F248:F255"/>
    <mergeCell ref="G248:G255"/>
    <mergeCell ref="K240:K247"/>
    <mergeCell ref="L240:L247"/>
    <mergeCell ref="M240:M247"/>
    <mergeCell ref="N240:N247"/>
    <mergeCell ref="O240:O247"/>
    <mergeCell ref="P240:P247"/>
    <mergeCell ref="T248:T255"/>
    <mergeCell ref="U248:U255"/>
    <mergeCell ref="C240:C247"/>
    <mergeCell ref="D240:D247"/>
    <mergeCell ref="E240:E247"/>
    <mergeCell ref="F240:F247"/>
    <mergeCell ref="G240:G247"/>
    <mergeCell ref="H240:H247"/>
    <mergeCell ref="H232:H239"/>
    <mergeCell ref="I232:I239"/>
    <mergeCell ref="J232:J239"/>
    <mergeCell ref="K232:K239"/>
    <mergeCell ref="L232:L239"/>
    <mergeCell ref="M232:M239"/>
    <mergeCell ref="Q240:Q247"/>
    <mergeCell ref="R240:R247"/>
    <mergeCell ref="S240:S247"/>
    <mergeCell ref="I240:I247"/>
    <mergeCell ref="J240:J247"/>
    <mergeCell ref="N232:N239"/>
    <mergeCell ref="O232:O239"/>
    <mergeCell ref="P232:P239"/>
    <mergeCell ref="Q232:Q239"/>
    <mergeCell ref="R232:R239"/>
    <mergeCell ref="S232:S239"/>
    <mergeCell ref="T219:T226"/>
    <mergeCell ref="U219:U226"/>
    <mergeCell ref="A229:U229"/>
    <mergeCell ref="A230:U230"/>
    <mergeCell ref="A231:U231"/>
    <mergeCell ref="C232:C239"/>
    <mergeCell ref="D232:D239"/>
    <mergeCell ref="E232:E239"/>
    <mergeCell ref="F232:F239"/>
    <mergeCell ref="G232:G239"/>
    <mergeCell ref="N219:N226"/>
    <mergeCell ref="O219:O226"/>
    <mergeCell ref="P219:P226"/>
    <mergeCell ref="Q219:Q226"/>
    <mergeCell ref="R219:R226"/>
    <mergeCell ref="S219:S226"/>
    <mergeCell ref="H219:H226"/>
    <mergeCell ref="I219:I226"/>
    <mergeCell ref="J219:J226"/>
    <mergeCell ref="K219:K226"/>
    <mergeCell ref="L219:L226"/>
    <mergeCell ref="M219:M226"/>
    <mergeCell ref="T232:T239"/>
    <mergeCell ref="U232:U239"/>
    <mergeCell ref="T217:T218"/>
    <mergeCell ref="U217:U218"/>
    <mergeCell ref="V217:V218"/>
    <mergeCell ref="W217:W218"/>
    <mergeCell ref="X217:X218"/>
    <mergeCell ref="K217:K218"/>
    <mergeCell ref="L217:L218"/>
    <mergeCell ref="P217:P218"/>
    <mergeCell ref="Q217:Q218"/>
    <mergeCell ref="R217:R218"/>
    <mergeCell ref="S217:S218"/>
    <mergeCell ref="M217:M218"/>
    <mergeCell ref="N217:N218"/>
    <mergeCell ref="O217:O218"/>
    <mergeCell ref="C217:C218"/>
    <mergeCell ref="D217:D218"/>
    <mergeCell ref="E217:E218"/>
    <mergeCell ref="F217:F218"/>
    <mergeCell ref="G217:G218"/>
    <mergeCell ref="H217:H218"/>
    <mergeCell ref="I217:I218"/>
    <mergeCell ref="J217:J218"/>
    <mergeCell ref="Q215:Q216"/>
    <mergeCell ref="H215:H216"/>
    <mergeCell ref="I215:I216"/>
    <mergeCell ref="J215:J216"/>
    <mergeCell ref="K215:K216"/>
    <mergeCell ref="L215:L216"/>
    <mergeCell ref="P215:P216"/>
    <mergeCell ref="O215:O216"/>
    <mergeCell ref="M215:M216"/>
    <mergeCell ref="N215:N216"/>
    <mergeCell ref="V213:V214"/>
    <mergeCell ref="W213:W214"/>
    <mergeCell ref="X213:X214"/>
    <mergeCell ref="C215:C216"/>
    <mergeCell ref="D215:D216"/>
    <mergeCell ref="E215:E216"/>
    <mergeCell ref="F215:F216"/>
    <mergeCell ref="G215:G216"/>
    <mergeCell ref="K213:K214"/>
    <mergeCell ref="L213:L214"/>
    <mergeCell ref="P213:P214"/>
    <mergeCell ref="Q213:Q214"/>
    <mergeCell ref="R213:R214"/>
    <mergeCell ref="S213:S214"/>
    <mergeCell ref="W215:W216"/>
    <mergeCell ref="X215:X216"/>
    <mergeCell ref="R215:R216"/>
    <mergeCell ref="S215:S216"/>
    <mergeCell ref="T215:T216"/>
    <mergeCell ref="U215:U216"/>
    <mergeCell ref="V215:V216"/>
    <mergeCell ref="O213:O214"/>
    <mergeCell ref="T204:T211"/>
    <mergeCell ref="U204:U211"/>
    <mergeCell ref="C213:C214"/>
    <mergeCell ref="D213:D214"/>
    <mergeCell ref="E213:E214"/>
    <mergeCell ref="F213:F214"/>
    <mergeCell ref="G213:G214"/>
    <mergeCell ref="H213:H214"/>
    <mergeCell ref="I213:I214"/>
    <mergeCell ref="J213:J214"/>
    <mergeCell ref="N204:N211"/>
    <mergeCell ref="O204:O211"/>
    <mergeCell ref="P204:P211"/>
    <mergeCell ref="Q204:Q211"/>
    <mergeCell ref="R204:R211"/>
    <mergeCell ref="S204:S211"/>
    <mergeCell ref="H204:H211"/>
    <mergeCell ref="I204:I211"/>
    <mergeCell ref="J204:J211"/>
    <mergeCell ref="K204:K211"/>
    <mergeCell ref="L204:L211"/>
    <mergeCell ref="M204:M211"/>
    <mergeCell ref="T213:T214"/>
    <mergeCell ref="U213:U214"/>
    <mergeCell ref="C204:C211"/>
    <mergeCell ref="D204:D211"/>
    <mergeCell ref="E204:E211"/>
    <mergeCell ref="F204:F211"/>
    <mergeCell ref="G204:G211"/>
    <mergeCell ref="K196:K203"/>
    <mergeCell ref="L196:L203"/>
    <mergeCell ref="M196:M203"/>
    <mergeCell ref="N196:N203"/>
    <mergeCell ref="J186:J193"/>
    <mergeCell ref="K186:K193"/>
    <mergeCell ref="L186:L193"/>
    <mergeCell ref="M186:M193"/>
    <mergeCell ref="N186:N193"/>
    <mergeCell ref="Q196:Q203"/>
    <mergeCell ref="R196:R203"/>
    <mergeCell ref="S196:S203"/>
    <mergeCell ref="T196:T203"/>
    <mergeCell ref="O196:O203"/>
    <mergeCell ref="P196:P203"/>
    <mergeCell ref="A195:U195"/>
    <mergeCell ref="C196:C203"/>
    <mergeCell ref="D196:D203"/>
    <mergeCell ref="E196:E203"/>
    <mergeCell ref="F196:F203"/>
    <mergeCell ref="G196:G203"/>
    <mergeCell ref="H196:H203"/>
    <mergeCell ref="I196:I203"/>
    <mergeCell ref="J196:J203"/>
    <mergeCell ref="U196:U203"/>
    <mergeCell ref="R178:R185"/>
    <mergeCell ref="S178:S185"/>
    <mergeCell ref="T178:T185"/>
    <mergeCell ref="U178:U185"/>
    <mergeCell ref="C186:C193"/>
    <mergeCell ref="D186:D193"/>
    <mergeCell ref="E186:E193"/>
    <mergeCell ref="F186:F193"/>
    <mergeCell ref="G186:G193"/>
    <mergeCell ref="H186:H193"/>
    <mergeCell ref="L178:L185"/>
    <mergeCell ref="M178:M185"/>
    <mergeCell ref="N178:N185"/>
    <mergeCell ref="O178:O185"/>
    <mergeCell ref="P178:P185"/>
    <mergeCell ref="Q178:Q185"/>
    <mergeCell ref="U186:U193"/>
    <mergeCell ref="O186:O193"/>
    <mergeCell ref="P186:P193"/>
    <mergeCell ref="Q186:Q193"/>
    <mergeCell ref="R186:R193"/>
    <mergeCell ref="S186:S193"/>
    <mergeCell ref="T186:T193"/>
    <mergeCell ref="I186:I193"/>
    <mergeCell ref="U174:U177"/>
    <mergeCell ref="C178:C185"/>
    <mergeCell ref="D178:D185"/>
    <mergeCell ref="E178:E185"/>
    <mergeCell ref="F178:F185"/>
    <mergeCell ref="G178:G185"/>
    <mergeCell ref="H178:H185"/>
    <mergeCell ref="I178:I185"/>
    <mergeCell ref="J178:J185"/>
    <mergeCell ref="K178:K185"/>
    <mergeCell ref="O174:O177"/>
    <mergeCell ref="P174:P177"/>
    <mergeCell ref="Q174:Q177"/>
    <mergeCell ref="R174:R177"/>
    <mergeCell ref="S174:S177"/>
    <mergeCell ref="T174:T177"/>
    <mergeCell ref="I174:I177"/>
    <mergeCell ref="J174:J177"/>
    <mergeCell ref="K174:K177"/>
    <mergeCell ref="L174:L177"/>
    <mergeCell ref="M174:M177"/>
    <mergeCell ref="N174:N177"/>
    <mergeCell ref="C174:C177"/>
    <mergeCell ref="D174:D177"/>
    <mergeCell ref="S165:S173"/>
    <mergeCell ref="T165:T173"/>
    <mergeCell ref="U165:U173"/>
    <mergeCell ref="J165:J173"/>
    <mergeCell ref="K165:K173"/>
    <mergeCell ref="L165:L173"/>
    <mergeCell ref="M165:M173"/>
    <mergeCell ref="N165:N173"/>
    <mergeCell ref="O165:O173"/>
    <mergeCell ref="E165:E173"/>
    <mergeCell ref="F165:F173"/>
    <mergeCell ref="G165:G173"/>
    <mergeCell ref="H165:H173"/>
    <mergeCell ref="I165:I173"/>
    <mergeCell ref="O154:O161"/>
    <mergeCell ref="P154:P161"/>
    <mergeCell ref="Q154:Q161"/>
    <mergeCell ref="R154:R161"/>
    <mergeCell ref="I154:I161"/>
    <mergeCell ref="J154:J161"/>
    <mergeCell ref="K154:K161"/>
    <mergeCell ref="L154:L161"/>
    <mergeCell ref="M154:M161"/>
    <mergeCell ref="N154:N161"/>
    <mergeCell ref="P165:P173"/>
    <mergeCell ref="Q165:Q173"/>
    <mergeCell ref="R165:R173"/>
    <mergeCell ref="R152:R153"/>
    <mergeCell ref="S152:S153"/>
    <mergeCell ref="T152:T153"/>
    <mergeCell ref="U152:U153"/>
    <mergeCell ref="C154:C161"/>
    <mergeCell ref="D154:D161"/>
    <mergeCell ref="E154:E161"/>
    <mergeCell ref="F154:F161"/>
    <mergeCell ref="G154:G161"/>
    <mergeCell ref="H154:H161"/>
    <mergeCell ref="L152:L153"/>
    <mergeCell ref="M152:M153"/>
    <mergeCell ref="N152:N153"/>
    <mergeCell ref="O152:O153"/>
    <mergeCell ref="P152:P153"/>
    <mergeCell ref="Q152:Q153"/>
    <mergeCell ref="U154:U161"/>
    <mergeCell ref="S154:S161"/>
    <mergeCell ref="T154:T161"/>
    <mergeCell ref="U150:U151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K152:K153"/>
    <mergeCell ref="O150:O151"/>
    <mergeCell ref="P150:P151"/>
    <mergeCell ref="Q150:Q151"/>
    <mergeCell ref="R150:R151"/>
    <mergeCell ref="S150:S151"/>
    <mergeCell ref="T150:T151"/>
    <mergeCell ref="I150:I151"/>
    <mergeCell ref="J150:J151"/>
    <mergeCell ref="K150:K151"/>
    <mergeCell ref="L150:L151"/>
    <mergeCell ref="M150:M151"/>
    <mergeCell ref="N150:N151"/>
    <mergeCell ref="C150:C151"/>
    <mergeCell ref="D150:D151"/>
    <mergeCell ref="K135:K142"/>
    <mergeCell ref="L135:L142"/>
    <mergeCell ref="M135:M142"/>
    <mergeCell ref="N135:N142"/>
    <mergeCell ref="O135:O142"/>
    <mergeCell ref="P135:P142"/>
    <mergeCell ref="U125:U132"/>
    <mergeCell ref="A134:U134"/>
    <mergeCell ref="C135:C142"/>
    <mergeCell ref="D135:D142"/>
    <mergeCell ref="E135:E142"/>
    <mergeCell ref="F135:F142"/>
    <mergeCell ref="G135:G142"/>
    <mergeCell ref="H135:H142"/>
    <mergeCell ref="I135:I142"/>
    <mergeCell ref="J135:J142"/>
    <mergeCell ref="O125:O132"/>
    <mergeCell ref="P125:P132"/>
    <mergeCell ref="Q125:Q132"/>
    <mergeCell ref="R125:R132"/>
    <mergeCell ref="S125:S132"/>
    <mergeCell ref="T125:T132"/>
    <mergeCell ref="I125:I132"/>
    <mergeCell ref="J125:J132"/>
    <mergeCell ref="K125:K132"/>
    <mergeCell ref="L125:L132"/>
    <mergeCell ref="M125:M132"/>
    <mergeCell ref="N125:N132"/>
    <mergeCell ref="R117:R124"/>
    <mergeCell ref="S117:S124"/>
    <mergeCell ref="T117:T124"/>
    <mergeCell ref="U117:U124"/>
    <mergeCell ref="C125:C132"/>
    <mergeCell ref="D125:D132"/>
    <mergeCell ref="E125:E132"/>
    <mergeCell ref="F125:F132"/>
    <mergeCell ref="G125:G132"/>
    <mergeCell ref="H125:H132"/>
    <mergeCell ref="L117:L124"/>
    <mergeCell ref="M117:M124"/>
    <mergeCell ref="N117:N124"/>
    <mergeCell ref="O117:O124"/>
    <mergeCell ref="P117:P124"/>
    <mergeCell ref="Q117:Q124"/>
    <mergeCell ref="U109:U116"/>
    <mergeCell ref="C117:C124"/>
    <mergeCell ref="D117:D124"/>
    <mergeCell ref="E117:E124"/>
    <mergeCell ref="F117:F124"/>
    <mergeCell ref="G117:G124"/>
    <mergeCell ref="H117:H124"/>
    <mergeCell ref="I117:I124"/>
    <mergeCell ref="J117:J124"/>
    <mergeCell ref="K117:K124"/>
    <mergeCell ref="O109:O116"/>
    <mergeCell ref="P109:P116"/>
    <mergeCell ref="Q109:Q116"/>
    <mergeCell ref="R109:R116"/>
    <mergeCell ref="S109:S116"/>
    <mergeCell ref="T109:T116"/>
    <mergeCell ref="I109:I116"/>
    <mergeCell ref="J109:J116"/>
    <mergeCell ref="K109:K116"/>
    <mergeCell ref="L109:L116"/>
    <mergeCell ref="M109:M116"/>
    <mergeCell ref="N109:N116"/>
    <mergeCell ref="C109:C116"/>
    <mergeCell ref="D109:D116"/>
    <mergeCell ref="E109:E116"/>
    <mergeCell ref="F109:F116"/>
    <mergeCell ref="G109:G116"/>
    <mergeCell ref="H109:H116"/>
    <mergeCell ref="P101:P108"/>
    <mergeCell ref="Q101:Q108"/>
    <mergeCell ref="R101:R108"/>
    <mergeCell ref="S101:S108"/>
    <mergeCell ref="T101:T108"/>
    <mergeCell ref="U101:U108"/>
    <mergeCell ref="J101:J108"/>
    <mergeCell ref="K101:K108"/>
    <mergeCell ref="L101:L108"/>
    <mergeCell ref="M101:M108"/>
    <mergeCell ref="N101:N108"/>
    <mergeCell ref="O101:O108"/>
    <mergeCell ref="U88:U95"/>
    <mergeCell ref="A99:U99"/>
    <mergeCell ref="A100:U100"/>
    <mergeCell ref="C101:C108"/>
    <mergeCell ref="D101:D108"/>
    <mergeCell ref="E101:E108"/>
    <mergeCell ref="F101:F108"/>
    <mergeCell ref="G101:G108"/>
    <mergeCell ref="H101:H108"/>
    <mergeCell ref="I101:I108"/>
    <mergeCell ref="O88:O95"/>
    <mergeCell ref="P88:P95"/>
    <mergeCell ref="Q88:Q95"/>
    <mergeCell ref="R88:R95"/>
    <mergeCell ref="S88:S95"/>
    <mergeCell ref="T88:T95"/>
    <mergeCell ref="I88:I95"/>
    <mergeCell ref="U86:U87"/>
    <mergeCell ref="D88:D95"/>
    <mergeCell ref="E88:E95"/>
    <mergeCell ref="F88:F95"/>
    <mergeCell ref="G88:G95"/>
    <mergeCell ref="H88:H95"/>
    <mergeCell ref="K86:K87"/>
    <mergeCell ref="L86:L87"/>
    <mergeCell ref="M86:M87"/>
    <mergeCell ref="N86:N87"/>
    <mergeCell ref="O86:O87"/>
    <mergeCell ref="P86:P87"/>
    <mergeCell ref="J88:J95"/>
    <mergeCell ref="K88:K95"/>
    <mergeCell ref="L88:L95"/>
    <mergeCell ref="M88:M95"/>
    <mergeCell ref="N88:N95"/>
    <mergeCell ref="Q86:Q87"/>
    <mergeCell ref="R86:R87"/>
    <mergeCell ref="S86:S87"/>
    <mergeCell ref="T86:T87"/>
    <mergeCell ref="C86:C87"/>
    <mergeCell ref="D86:D87"/>
    <mergeCell ref="E86:E87"/>
    <mergeCell ref="F86:F87"/>
    <mergeCell ref="G86:G87"/>
    <mergeCell ref="H86:H87"/>
    <mergeCell ref="I86:I87"/>
    <mergeCell ref="J86:J87"/>
    <mergeCell ref="N84:N85"/>
    <mergeCell ref="H84:H85"/>
    <mergeCell ref="I84:I85"/>
    <mergeCell ref="J84:J85"/>
    <mergeCell ref="K84:K85"/>
    <mergeCell ref="L84:L85"/>
    <mergeCell ref="M84:M85"/>
    <mergeCell ref="Q82:Q83"/>
    <mergeCell ref="R82:R83"/>
    <mergeCell ref="S82:S83"/>
    <mergeCell ref="T82:T83"/>
    <mergeCell ref="U82:U83"/>
    <mergeCell ref="C84:C85"/>
    <mergeCell ref="D84:D85"/>
    <mergeCell ref="E84:E85"/>
    <mergeCell ref="F84:F85"/>
    <mergeCell ref="G84:G85"/>
    <mergeCell ref="K82:K83"/>
    <mergeCell ref="L82:L83"/>
    <mergeCell ref="M82:M83"/>
    <mergeCell ref="N82:N83"/>
    <mergeCell ref="O82:O83"/>
    <mergeCell ref="P82:P83"/>
    <mergeCell ref="T84:T85"/>
    <mergeCell ref="U84:U85"/>
    <mergeCell ref="O84:O85"/>
    <mergeCell ref="P84:P85"/>
    <mergeCell ref="Q84:Q85"/>
    <mergeCell ref="R84:R85"/>
    <mergeCell ref="S84:S85"/>
    <mergeCell ref="C82:C83"/>
    <mergeCell ref="D82:D83"/>
    <mergeCell ref="E82:E83"/>
    <mergeCell ref="F82:F83"/>
    <mergeCell ref="G82:G83"/>
    <mergeCell ref="H82:H83"/>
    <mergeCell ref="I82:I83"/>
    <mergeCell ref="J82:J83"/>
    <mergeCell ref="N74:N81"/>
    <mergeCell ref="H74:H81"/>
    <mergeCell ref="I74:I81"/>
    <mergeCell ref="J74:J81"/>
    <mergeCell ref="K74:K81"/>
    <mergeCell ref="L74:L81"/>
    <mergeCell ref="M74:M81"/>
    <mergeCell ref="Q72:Q73"/>
    <mergeCell ref="R72:R73"/>
    <mergeCell ref="S72:S73"/>
    <mergeCell ref="T72:T73"/>
    <mergeCell ref="U72:U73"/>
    <mergeCell ref="C74:C81"/>
    <mergeCell ref="D74:D81"/>
    <mergeCell ref="E74:E81"/>
    <mergeCell ref="F74:F81"/>
    <mergeCell ref="G74:G81"/>
    <mergeCell ref="K72:K73"/>
    <mergeCell ref="L72:L73"/>
    <mergeCell ref="M72:M73"/>
    <mergeCell ref="N72:N73"/>
    <mergeCell ref="O72:O73"/>
    <mergeCell ref="P72:P73"/>
    <mergeCell ref="T74:T81"/>
    <mergeCell ref="U74:U81"/>
    <mergeCell ref="O74:O81"/>
    <mergeCell ref="P74:P81"/>
    <mergeCell ref="Q74:Q81"/>
    <mergeCell ref="R74:R81"/>
    <mergeCell ref="S74:S81"/>
    <mergeCell ref="U70:U71"/>
    <mergeCell ref="C72:C73"/>
    <mergeCell ref="D72:D73"/>
    <mergeCell ref="E72:E73"/>
    <mergeCell ref="F72:F73"/>
    <mergeCell ref="G72:G73"/>
    <mergeCell ref="H72:H73"/>
    <mergeCell ref="I72:I73"/>
    <mergeCell ref="J72:J73"/>
    <mergeCell ref="O70:O71"/>
    <mergeCell ref="P70:P71"/>
    <mergeCell ref="Q70:Q71"/>
    <mergeCell ref="R70:R71"/>
    <mergeCell ref="S70:S71"/>
    <mergeCell ref="T70:T71"/>
    <mergeCell ref="I70:I71"/>
    <mergeCell ref="J70:J71"/>
    <mergeCell ref="K70:K71"/>
    <mergeCell ref="L70:L71"/>
    <mergeCell ref="M70:M71"/>
    <mergeCell ref="N70:N71"/>
    <mergeCell ref="C70:C71"/>
    <mergeCell ref="D70:D71"/>
    <mergeCell ref="E70:E71"/>
    <mergeCell ref="S61:S68"/>
    <mergeCell ref="T61:T68"/>
    <mergeCell ref="U61:U68"/>
    <mergeCell ref="J61:J68"/>
    <mergeCell ref="K61:K68"/>
    <mergeCell ref="L61:L68"/>
    <mergeCell ref="M61:M68"/>
    <mergeCell ref="N61:N68"/>
    <mergeCell ref="O61:O68"/>
    <mergeCell ref="P59:P60"/>
    <mergeCell ref="Q59:Q60"/>
    <mergeCell ref="R59:R60"/>
    <mergeCell ref="L59:L60"/>
    <mergeCell ref="F70:F71"/>
    <mergeCell ref="G70:G71"/>
    <mergeCell ref="H70:H71"/>
    <mergeCell ref="P61:P68"/>
    <mergeCell ref="Q61:Q68"/>
    <mergeCell ref="R61:R68"/>
    <mergeCell ref="M59:M60"/>
    <mergeCell ref="N59:N60"/>
    <mergeCell ref="C61:C68"/>
    <mergeCell ref="D61:D68"/>
    <mergeCell ref="E61:E68"/>
    <mergeCell ref="F61:F68"/>
    <mergeCell ref="G61:G68"/>
    <mergeCell ref="H61:H68"/>
    <mergeCell ref="I61:I68"/>
    <mergeCell ref="C59:C60"/>
    <mergeCell ref="D59:D60"/>
    <mergeCell ref="E59:E60"/>
    <mergeCell ref="F59:F60"/>
    <mergeCell ref="G59:G60"/>
    <mergeCell ref="H59:H60"/>
    <mergeCell ref="I59:I60"/>
    <mergeCell ref="S59:S60"/>
    <mergeCell ref="T59:T60"/>
    <mergeCell ref="U59:U60"/>
    <mergeCell ref="D45:D51"/>
    <mergeCell ref="E45:E51"/>
    <mergeCell ref="F45:F51"/>
    <mergeCell ref="G45:G51"/>
    <mergeCell ref="H45:H51"/>
    <mergeCell ref="I45:I51"/>
    <mergeCell ref="J45:J51"/>
    <mergeCell ref="K45:K51"/>
    <mergeCell ref="R45:R51"/>
    <mergeCell ref="S45:S51"/>
    <mergeCell ref="T45:T51"/>
    <mergeCell ref="U45:U51"/>
    <mergeCell ref="L45:L51"/>
    <mergeCell ref="M45:M51"/>
    <mergeCell ref="N45:N51"/>
    <mergeCell ref="O45:O51"/>
    <mergeCell ref="P45:P51"/>
    <mergeCell ref="Q45:Q51"/>
    <mergeCell ref="J59:J60"/>
    <mergeCell ref="K59:K60"/>
    <mergeCell ref="O59:O60"/>
    <mergeCell ref="Q37:Q44"/>
    <mergeCell ref="R37:R44"/>
    <mergeCell ref="S37:S44"/>
    <mergeCell ref="T37:T44"/>
    <mergeCell ref="I37:I44"/>
    <mergeCell ref="J37:J44"/>
    <mergeCell ref="K37:K44"/>
    <mergeCell ref="L37:L44"/>
    <mergeCell ref="M37:M44"/>
    <mergeCell ref="N37:N44"/>
    <mergeCell ref="C37:C44"/>
    <mergeCell ref="D37:D44"/>
    <mergeCell ref="E37:E44"/>
    <mergeCell ref="F37:F44"/>
    <mergeCell ref="G37:G44"/>
    <mergeCell ref="H37:H44"/>
    <mergeCell ref="A36:U36"/>
    <mergeCell ref="B35:U35"/>
    <mergeCell ref="U25:U32"/>
    <mergeCell ref="O25:O32"/>
    <mergeCell ref="P25:P32"/>
    <mergeCell ref="Q25:Q32"/>
    <mergeCell ref="R25:R32"/>
    <mergeCell ref="S25:S32"/>
    <mergeCell ref="T25:T32"/>
    <mergeCell ref="I25:I32"/>
    <mergeCell ref="J25:J32"/>
    <mergeCell ref="K25:K32"/>
    <mergeCell ref="L25:L32"/>
    <mergeCell ref="M25:M32"/>
    <mergeCell ref="N25:N32"/>
    <mergeCell ref="U37:U44"/>
    <mergeCell ref="O37:O44"/>
    <mergeCell ref="P37:P44"/>
    <mergeCell ref="R17:R24"/>
    <mergeCell ref="S17:S24"/>
    <mergeCell ref="T17:T24"/>
    <mergeCell ref="U17:U24"/>
    <mergeCell ref="C25:C32"/>
    <mergeCell ref="D25:D32"/>
    <mergeCell ref="E25:E32"/>
    <mergeCell ref="F25:F32"/>
    <mergeCell ref="G25:G32"/>
    <mergeCell ref="H25:H32"/>
    <mergeCell ref="L17:L24"/>
    <mergeCell ref="M17:M24"/>
    <mergeCell ref="N17:N24"/>
    <mergeCell ref="O17:O24"/>
    <mergeCell ref="P17:P24"/>
    <mergeCell ref="Q17:Q24"/>
    <mergeCell ref="F17:F24"/>
    <mergeCell ref="G17:G24"/>
    <mergeCell ref="H17:H24"/>
    <mergeCell ref="I17:I24"/>
    <mergeCell ref="J17:J24"/>
    <mergeCell ref="K17:K24"/>
    <mergeCell ref="A12:A13"/>
    <mergeCell ref="B12:B13"/>
    <mergeCell ref="C12:F13"/>
    <mergeCell ref="G12:I13"/>
    <mergeCell ref="J12:U12"/>
    <mergeCell ref="J13:L13"/>
    <mergeCell ref="M13:O13"/>
    <mergeCell ref="P13:R13"/>
    <mergeCell ref="S13:U13"/>
    <mergeCell ref="B289:B291"/>
    <mergeCell ref="A286:B286"/>
    <mergeCell ref="A266:A268"/>
    <mergeCell ref="A269:A271"/>
    <mergeCell ref="A174:A177"/>
    <mergeCell ref="B174:B177"/>
    <mergeCell ref="A125:A132"/>
    <mergeCell ref="B125:B132"/>
    <mergeCell ref="A228:B228"/>
    <mergeCell ref="A248:A255"/>
    <mergeCell ref="B240:B247"/>
    <mergeCell ref="A135:A142"/>
    <mergeCell ref="A212:B212"/>
    <mergeCell ref="B232:B239"/>
    <mergeCell ref="B248:B255"/>
    <mergeCell ref="B219:B226"/>
    <mergeCell ref="B150:B151"/>
    <mergeCell ref="A227:B227"/>
    <mergeCell ref="A217:A218"/>
    <mergeCell ref="B217:B218"/>
    <mergeCell ref="A219:A226"/>
    <mergeCell ref="A163:U163"/>
    <mergeCell ref="C165:C173"/>
    <mergeCell ref="D165:D173"/>
    <mergeCell ref="B45:B51"/>
    <mergeCell ref="B52:B58"/>
    <mergeCell ref="A25:A32"/>
    <mergeCell ref="B17:B24"/>
    <mergeCell ref="B74:B81"/>
    <mergeCell ref="A72:A73"/>
    <mergeCell ref="A74:A81"/>
    <mergeCell ref="A289:A291"/>
    <mergeCell ref="B101:B108"/>
    <mergeCell ref="A101:A108"/>
    <mergeCell ref="B272:B274"/>
    <mergeCell ref="A277:A284"/>
    <mergeCell ref="B277:B284"/>
    <mergeCell ref="A109:A116"/>
    <mergeCell ref="A117:A124"/>
    <mergeCell ref="B117:B124"/>
    <mergeCell ref="B109:B116"/>
    <mergeCell ref="A232:A239"/>
    <mergeCell ref="A257:A264"/>
    <mergeCell ref="B269:B271"/>
    <mergeCell ref="A272:A274"/>
    <mergeCell ref="B266:B268"/>
    <mergeCell ref="A240:A247"/>
    <mergeCell ref="B257:B264"/>
    <mergeCell ref="B16:U16"/>
    <mergeCell ref="C17:C24"/>
    <mergeCell ref="D17:D24"/>
    <mergeCell ref="E17:E24"/>
    <mergeCell ref="A52:A58"/>
    <mergeCell ref="A86:A87"/>
    <mergeCell ref="B59:B60"/>
    <mergeCell ref="A61:A69"/>
    <mergeCell ref="B86:B87"/>
    <mergeCell ref="B82:B83"/>
    <mergeCell ref="A82:A83"/>
    <mergeCell ref="B72:B73"/>
    <mergeCell ref="A84:A85"/>
    <mergeCell ref="B84:B85"/>
    <mergeCell ref="A34:B34"/>
    <mergeCell ref="B37:B44"/>
    <mergeCell ref="A37:A44"/>
    <mergeCell ref="A17:A24"/>
    <mergeCell ref="B25:B32"/>
    <mergeCell ref="A70:A71"/>
    <mergeCell ref="B70:B71"/>
    <mergeCell ref="B61:B69"/>
    <mergeCell ref="A45:A51"/>
    <mergeCell ref="A59:A60"/>
    <mergeCell ref="C88:C95"/>
    <mergeCell ref="B135:B142"/>
    <mergeCell ref="A196:A203"/>
    <mergeCell ref="B196:B203"/>
    <mergeCell ref="A215:A216"/>
    <mergeCell ref="B215:B216"/>
    <mergeCell ref="A213:A214"/>
    <mergeCell ref="B213:B214"/>
    <mergeCell ref="A204:A211"/>
    <mergeCell ref="B204:B211"/>
    <mergeCell ref="A154:A161"/>
    <mergeCell ref="B154:B161"/>
    <mergeCell ref="A165:A173"/>
    <mergeCell ref="A152:A153"/>
    <mergeCell ref="B152:B153"/>
    <mergeCell ref="A194:B194"/>
    <mergeCell ref="B186:B193"/>
    <mergeCell ref="B165:B173"/>
    <mergeCell ref="A178:A185"/>
    <mergeCell ref="B178:B185"/>
    <mergeCell ref="A186:A193"/>
    <mergeCell ref="A150:A151"/>
    <mergeCell ref="A88:A95"/>
    <mergeCell ref="B88:B95"/>
  </mergeCells>
  <phoneticPr fontId="4" type="noConversion"/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UPOBR3</dc:creator>
  <cp:lastModifiedBy>User</cp:lastModifiedBy>
  <cp:lastPrinted>2020-04-14T12:00:55Z</cp:lastPrinted>
  <dcterms:created xsi:type="dcterms:W3CDTF">2016-02-05T10:53:40Z</dcterms:created>
  <dcterms:modified xsi:type="dcterms:W3CDTF">2020-04-27T06:00:50Z</dcterms:modified>
</cp:coreProperties>
</file>