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Лист1!$A$1:$Q$100</definedName>
  </definedNames>
  <calcPr calcId="125725"/>
</workbook>
</file>

<file path=xl/calcChain.xml><?xml version="1.0" encoding="utf-8"?>
<calcChain xmlns="http://schemas.openxmlformats.org/spreadsheetml/2006/main">
  <c r="K73" i="1"/>
  <c r="K80" s="1"/>
  <c r="K72" s="1"/>
  <c r="K37"/>
  <c r="K85"/>
  <c r="J91"/>
  <c r="J80"/>
  <c r="J66"/>
  <c r="J21"/>
  <c r="O91"/>
  <c r="O80"/>
  <c r="O72" s="1"/>
  <c r="O71"/>
  <c r="O70"/>
  <c r="O69"/>
  <c r="O66"/>
  <c r="O64"/>
  <c r="N66"/>
  <c r="N64"/>
  <c r="N91"/>
  <c r="N80"/>
  <c r="N72" s="1"/>
  <c r="N71"/>
  <c r="N70"/>
  <c r="N69"/>
  <c r="M91"/>
  <c r="M80"/>
  <c r="M72" s="1"/>
  <c r="M71"/>
  <c r="M70"/>
  <c r="M69"/>
  <c r="M66"/>
  <c r="M64"/>
  <c r="L91"/>
  <c r="K91"/>
  <c r="J85"/>
  <c r="J81"/>
  <c r="L80"/>
  <c r="L72" s="1"/>
  <c r="L71"/>
  <c r="K71"/>
  <c r="J71"/>
  <c r="L70"/>
  <c r="K70"/>
  <c r="J70"/>
  <c r="L69"/>
  <c r="K69"/>
  <c r="J69"/>
  <c r="L66"/>
  <c r="K66"/>
  <c r="L64"/>
  <c r="K64"/>
  <c r="J64"/>
  <c r="Q37"/>
  <c r="P37"/>
  <c r="N27"/>
  <c r="N26"/>
  <c r="Q21"/>
  <c r="Q23"/>
  <c r="Q26"/>
  <c r="Q27"/>
  <c r="Q48"/>
  <c r="P23"/>
  <c r="P21"/>
  <c r="O37"/>
  <c r="O29" s="1"/>
  <c r="P28"/>
  <c r="Q28"/>
  <c r="O28"/>
  <c r="P27"/>
  <c r="O27"/>
  <c r="P26"/>
  <c r="O26"/>
  <c r="O21"/>
  <c r="N37"/>
  <c r="N29" s="1"/>
  <c r="K21"/>
  <c r="L21"/>
  <c r="M21"/>
  <c r="N21"/>
  <c r="K23"/>
  <c r="L23"/>
  <c r="M23"/>
  <c r="O23"/>
  <c r="J23"/>
  <c r="K26"/>
  <c r="L26"/>
  <c r="J26"/>
  <c r="K27"/>
  <c r="L27"/>
  <c r="J27"/>
  <c r="K28"/>
  <c r="L28"/>
  <c r="M28"/>
  <c r="N28"/>
  <c r="J28"/>
  <c r="K29"/>
  <c r="L37"/>
  <c r="L29" s="1"/>
  <c r="J37"/>
  <c r="J29" s="1"/>
  <c r="Q38"/>
  <c r="M34"/>
  <c r="M26" s="1"/>
  <c r="M35"/>
  <c r="M27" s="1"/>
  <c r="J48"/>
  <c r="K48"/>
  <c r="L48"/>
  <c r="M48"/>
  <c r="K38"/>
  <c r="L38"/>
  <c r="O38"/>
  <c r="P38"/>
  <c r="J38"/>
  <c r="K42"/>
  <c r="L42"/>
  <c r="J42"/>
  <c r="J20" l="1"/>
  <c r="N63"/>
  <c r="K63"/>
  <c r="O63"/>
  <c r="M63"/>
  <c r="L63"/>
  <c r="M37"/>
  <c r="M29" s="1"/>
  <c r="M20" s="1"/>
  <c r="K20"/>
  <c r="L20"/>
  <c r="N23"/>
  <c r="N20" s="1"/>
  <c r="P29"/>
  <c r="P20" s="1"/>
  <c r="O20"/>
  <c r="Q29"/>
  <c r="Q20" s="1"/>
  <c r="J72" l="1"/>
  <c r="J63" s="1"/>
</calcChain>
</file>

<file path=xl/sharedStrings.xml><?xml version="1.0" encoding="utf-8"?>
<sst xmlns="http://schemas.openxmlformats.org/spreadsheetml/2006/main" count="287" uniqueCount="67">
  <si>
    <t>за счет средств бюджета Бессоновского района</t>
  </si>
  <si>
    <t>Ответственный исполнитель муниципальной программы</t>
  </si>
  <si>
    <t xml:space="preserve">Управление образования Бессоновского района </t>
  </si>
  <si>
    <t>(указать наименование исполнительного органа местного самоуправления Бессоновского района)</t>
  </si>
  <si>
    <t>N п/п</t>
  </si>
  <si>
    <t>Статус</t>
  </si>
  <si>
    <t>Наименование муниципальной программы, подпрограммы</t>
  </si>
  <si>
    <t>Ответственный исполнитель, соисполнитель</t>
  </si>
  <si>
    <t>Код бюджетной классификации(1)</t>
  </si>
  <si>
    <t>Расходы бюджета Бессоновского района, тыс. рублей</t>
  </si>
  <si>
    <t>ГРБС</t>
  </si>
  <si>
    <t>Рз</t>
  </si>
  <si>
    <t>Пр</t>
  </si>
  <si>
    <t>ЦС</t>
  </si>
  <si>
    <t>ВР</t>
  </si>
  <si>
    <t>2014г.</t>
  </si>
  <si>
    <t>2015г.</t>
  </si>
  <si>
    <t>2016г.</t>
  </si>
  <si>
    <t>2017г.</t>
  </si>
  <si>
    <t>2018г.</t>
  </si>
  <si>
    <t>2019г.</t>
  </si>
  <si>
    <t>2020г.</t>
  </si>
  <si>
    <t>Муниципальная программа</t>
  </si>
  <si>
    <t>всего</t>
  </si>
  <si>
    <t>x</t>
  </si>
  <si>
    <t>ответственный исполнитель:</t>
  </si>
  <si>
    <t>Управление образования Бессоновского района</t>
  </si>
  <si>
    <t>МКУ МЦПРО Бессоновского района</t>
  </si>
  <si>
    <t>соисполнитель 2 МБУ ДО ЦДТ Бессоновского</t>
  </si>
  <si>
    <t>соисполнитель 3 ДЮСШ Бессоновского района</t>
  </si>
  <si>
    <t>соисполнитель 4 Образовательные организации Бессоновского района</t>
  </si>
  <si>
    <t>Подпрограмма 1</t>
  </si>
  <si>
    <t>соисполнитель 1 МКУ МЦПРО Бессоновского района</t>
  </si>
  <si>
    <t>Подпрограмма 2</t>
  </si>
  <si>
    <t>соисполнитель 1 Образовательные организации Бессоновского района</t>
  </si>
  <si>
    <t>Подпрограмма 3</t>
  </si>
  <si>
    <t>ответственный исполнитель</t>
  </si>
  <si>
    <t>соисполнитель 1 МБУ ДО ЦДТ Бессоновского</t>
  </si>
  <si>
    <t>соисполнитель 2 ДЮСШ Бессоновского района</t>
  </si>
  <si>
    <t>соисполнитель 3 Образовательные организации Бессоновского района</t>
  </si>
  <si>
    <t>Подпрограмма 4</t>
  </si>
  <si>
    <t>соисполнитель 1</t>
  </si>
  <si>
    <t>соисполнитель 3  ДШИ Бессоновского района</t>
  </si>
  <si>
    <t xml:space="preserve">соисполнитель 1 </t>
  </si>
  <si>
    <t>Приложение 4</t>
  </si>
  <si>
    <t>соисполнитель 4 ДШИ Бессоновского района</t>
  </si>
  <si>
    <t>соисполнитель 5 Образовательные организации Бессоновского района</t>
  </si>
  <si>
    <t>2021г.</t>
  </si>
  <si>
    <t>2022г.</t>
  </si>
  <si>
    <t>Ресурсное обеспечение реализации муниципальной программы Бессоновского района Пензенской области</t>
  </si>
  <si>
    <t>«Развитие дошкольного, общего и дополнительного образования детей»</t>
  </si>
  <si>
    <t>Обеспечение деятельности Управления образования Бессоновского района Пензенской области</t>
  </si>
  <si>
    <t>2023г.</t>
  </si>
  <si>
    <t>2024г.</t>
  </si>
  <si>
    <t>Приложение 5</t>
  </si>
  <si>
    <t>2025г.</t>
  </si>
  <si>
    <t>2026г.</t>
  </si>
  <si>
    <t>2027г.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</si>
  <si>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Таблица №1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</si>
  <si>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Таблица №2                                                                                             </t>
  </si>
  <si>
    <r>
      <t>соисполнитель</t>
    </r>
    <r>
      <rPr>
        <sz val="8"/>
        <color rgb="FFFF0000"/>
        <rFont val="Times New Roman"/>
        <family val="1"/>
        <charset val="204"/>
      </rPr>
      <t xml:space="preserve"> 4 </t>
    </r>
    <r>
      <rPr>
        <sz val="8"/>
        <color theme="1"/>
        <rFont val="Times New Roman"/>
        <family val="1"/>
        <charset val="204"/>
      </rPr>
      <t>Образовательные организации Бессоновского района</t>
    </r>
  </si>
  <si>
    <t xml:space="preserve"> Совершенствование организации горячего питания в образовательных учреждениях Бессоновского района Пензенской области. Исполнение государственных полномочий Пезенской области в сфере  образования</t>
  </si>
  <si>
    <t>Организация отдыха, оздоровления, занятости детей и подростков в Бессоновском  районе Пензенской области.</t>
  </si>
  <si>
    <t>"Развитие образования в Бессоновском районе Пензенской области"</t>
  </si>
  <si>
    <t>"Развитие образования в Бессоновском районе Пензенской области "</t>
  </si>
  <si>
    <t xml:space="preserve">к муниципальной программе Бессоновского района
 Пензенской области «Развитие образования 
в Бессоновском  районе Пензенской области»
</t>
  </si>
  <si>
    <t xml:space="preserve">к постановлению от 31 января 2023 года № 102 о внесении изменений в постановление администрации 
Бессоновского района от 19.11.2013 года №1970 «Об утверждении муниципальной программы
 Бессоновского района Пензенской области «Развитие образования в Бессоновском районе Пензенской области»
</t>
  </si>
</sst>
</file>

<file path=xl/styles.xml><?xml version="1.0" encoding="utf-8"?>
<styleSheet xmlns="http://schemas.openxmlformats.org/spreadsheetml/2006/main">
  <numFmts count="1">
    <numFmt numFmtId="164" formatCode="0.0"/>
  </numFmts>
  <fonts count="15">
    <font>
      <sz val="11"/>
      <color theme="1"/>
      <name val="Calibri"/>
      <family val="2"/>
      <charset val="204"/>
      <scheme val="minor"/>
    </font>
    <font>
      <sz val="14"/>
      <color rgb="FF26282F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sz val="10"/>
      <color rgb="FF26282F"/>
      <name val="Times New Roman"/>
      <family val="1"/>
      <charset val="204"/>
    </font>
    <font>
      <sz val="11"/>
      <color rgb="FF26282F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2"/>
      <color rgb="FF26282F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color rgb="FFFF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86">
    <xf numFmtId="0" fontId="0" fillId="0" borderId="0" xfId="0"/>
    <xf numFmtId="0" fontId="1" fillId="2" borderId="0" xfId="0" applyFont="1" applyFill="1" applyBorder="1" applyAlignment="1">
      <alignment horizontal="center"/>
    </xf>
    <xf numFmtId="0" fontId="0" fillId="2" borderId="0" xfId="0" applyFill="1"/>
    <xf numFmtId="0" fontId="4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top" wrapText="1"/>
    </xf>
    <xf numFmtId="0" fontId="7" fillId="2" borderId="0" xfId="0" applyFont="1" applyFill="1" applyBorder="1" applyAlignment="1"/>
    <xf numFmtId="0" fontId="8" fillId="2" borderId="0" xfId="0" applyFont="1" applyFill="1"/>
    <xf numFmtId="0" fontId="9" fillId="2" borderId="1" xfId="0" applyFont="1" applyFill="1" applyBorder="1" applyAlignment="1">
      <alignment horizontal="center" vertical="top" wrapText="1"/>
    </xf>
    <xf numFmtId="0" fontId="9" fillId="2" borderId="1" xfId="0" applyFont="1" applyFill="1" applyBorder="1" applyAlignment="1">
      <alignment horizontal="center" vertical="top"/>
    </xf>
    <xf numFmtId="0" fontId="9" fillId="2" borderId="1" xfId="0" applyFont="1" applyFill="1" applyBorder="1" applyAlignment="1">
      <alignment horizontal="center"/>
    </xf>
    <xf numFmtId="0" fontId="9" fillId="2" borderId="1" xfId="0" applyFont="1" applyFill="1" applyBorder="1"/>
    <xf numFmtId="0" fontId="9" fillId="2" borderId="1" xfId="0" applyFont="1" applyFill="1" applyBorder="1" applyAlignment="1">
      <alignment horizontal="left" vertical="top"/>
    </xf>
    <xf numFmtId="0" fontId="9" fillId="2" borderId="1" xfId="0" applyFont="1" applyFill="1" applyBorder="1" applyAlignment="1">
      <alignment horizontal="justify" vertical="top" wrapText="1"/>
    </xf>
    <xf numFmtId="0" fontId="6" fillId="2" borderId="1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justify" vertical="top" wrapText="1"/>
    </xf>
    <xf numFmtId="0" fontId="2" fillId="2" borderId="1" xfId="0" applyFont="1" applyFill="1" applyBorder="1" applyAlignment="1">
      <alignment horizontal="justify" vertical="top" wrapText="1"/>
    </xf>
    <xf numFmtId="0" fontId="7" fillId="2" borderId="0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left" vertical="top" wrapText="1"/>
    </xf>
    <xf numFmtId="164" fontId="9" fillId="2" borderId="1" xfId="0" applyNumberFormat="1" applyFont="1" applyFill="1" applyBorder="1" applyAlignment="1">
      <alignment horizontal="justify" vertical="top" wrapText="1"/>
    </xf>
    <xf numFmtId="164" fontId="10" fillId="2" borderId="1" xfId="0" applyNumberFormat="1" applyFont="1" applyFill="1" applyBorder="1" applyAlignment="1">
      <alignment horizontal="justify" vertical="top" wrapText="1"/>
    </xf>
    <xf numFmtId="0" fontId="10" fillId="2" borderId="1" xfId="0" applyFont="1" applyFill="1" applyBorder="1" applyAlignment="1">
      <alignment horizontal="justify" vertical="top" wrapText="1"/>
    </xf>
    <xf numFmtId="2" fontId="9" fillId="2" borderId="1" xfId="0" applyNumberFormat="1" applyFont="1" applyFill="1" applyBorder="1" applyAlignment="1">
      <alignment horizontal="justify" vertical="top" wrapText="1"/>
    </xf>
    <xf numFmtId="0" fontId="1" fillId="2" borderId="0" xfId="0" applyFont="1" applyFill="1" applyBorder="1" applyAlignment="1">
      <alignment horizontal="center"/>
    </xf>
    <xf numFmtId="0" fontId="11" fillId="0" borderId="0" xfId="0" applyFont="1" applyAlignment="1"/>
    <xf numFmtId="0" fontId="12" fillId="0" borderId="0" xfId="0" applyFont="1" applyAlignment="1">
      <alignment horizontal="center"/>
    </xf>
    <xf numFmtId="0" fontId="9" fillId="2" borderId="3" xfId="0" applyFont="1" applyFill="1" applyBorder="1" applyAlignment="1">
      <alignment horizontal="justify" vertical="top" wrapText="1"/>
    </xf>
    <xf numFmtId="0" fontId="9" fillId="2" borderId="1" xfId="0" applyFont="1" applyFill="1" applyBorder="1" applyAlignment="1">
      <alignment horizontal="justify" vertical="top" wrapText="1"/>
    </xf>
    <xf numFmtId="0" fontId="7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justify" vertical="top" wrapText="1"/>
    </xf>
    <xf numFmtId="0" fontId="6" fillId="2" borderId="1" xfId="0" applyFont="1" applyFill="1" applyBorder="1" applyAlignment="1">
      <alignment horizontal="justify" vertical="top" wrapText="1"/>
    </xf>
    <xf numFmtId="0" fontId="6" fillId="2" borderId="1" xfId="0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horizontal="center" vertical="top" wrapText="1"/>
    </xf>
    <xf numFmtId="0" fontId="2" fillId="2" borderId="0" xfId="0" applyFont="1" applyFill="1" applyBorder="1" applyAlignment="1">
      <alignment horizontal="right"/>
    </xf>
    <xf numFmtId="0" fontId="11" fillId="0" borderId="0" xfId="0" applyFont="1" applyAlignment="1">
      <alignment horizontal="center"/>
    </xf>
    <xf numFmtId="0" fontId="2" fillId="0" borderId="0" xfId="0" applyFont="1" applyAlignment="1">
      <alignment horizontal="right" vertical="top" wrapText="1"/>
    </xf>
    <xf numFmtId="0" fontId="5" fillId="2" borderId="0" xfId="0" applyFont="1" applyFill="1" applyBorder="1" applyAlignment="1">
      <alignment horizontal="right" vertical="center" wrapText="1"/>
    </xf>
    <xf numFmtId="0" fontId="9" fillId="2" borderId="3" xfId="0" applyFont="1" applyFill="1" applyBorder="1" applyAlignment="1">
      <alignment horizontal="justify" vertical="top" wrapText="1"/>
    </xf>
    <xf numFmtId="0" fontId="9" fillId="2" borderId="1" xfId="0" applyFont="1" applyFill="1" applyBorder="1" applyAlignment="1">
      <alignment horizontal="justify" vertical="top" wrapText="1"/>
    </xf>
    <xf numFmtId="0" fontId="6" fillId="2" borderId="0" xfId="0" applyFont="1" applyFill="1" applyBorder="1" applyAlignment="1">
      <alignment horizontal="justify" vertical="top" wrapText="1"/>
    </xf>
    <xf numFmtId="0" fontId="2" fillId="2" borderId="0" xfId="0" applyFont="1" applyFill="1" applyBorder="1" applyAlignment="1">
      <alignment horizontal="justify" vertical="top" wrapText="1"/>
    </xf>
    <xf numFmtId="0" fontId="9" fillId="2" borderId="0" xfId="0" applyFont="1" applyFill="1" applyBorder="1" applyAlignment="1">
      <alignment horizontal="justify" vertical="top" wrapText="1"/>
    </xf>
    <xf numFmtId="0" fontId="9" fillId="2" borderId="0" xfId="0" applyFont="1" applyFill="1" applyBorder="1"/>
    <xf numFmtId="0" fontId="9" fillId="2" borderId="3" xfId="0" applyFont="1" applyFill="1" applyBorder="1" applyAlignment="1">
      <alignment horizontal="center" vertical="top" wrapText="1"/>
    </xf>
    <xf numFmtId="0" fontId="2" fillId="2" borderId="0" xfId="0" applyFont="1" applyFill="1" applyBorder="1" applyAlignment="1">
      <alignment horizontal="center" vertical="top" wrapText="1"/>
    </xf>
    <xf numFmtId="0" fontId="9" fillId="2" borderId="0" xfId="0" applyFont="1" applyFill="1" applyBorder="1" applyAlignment="1">
      <alignment horizontal="center" vertical="top"/>
    </xf>
    <xf numFmtId="0" fontId="9" fillId="2" borderId="3" xfId="0" applyFont="1" applyFill="1" applyBorder="1" applyAlignment="1">
      <alignment horizontal="center" vertical="top"/>
    </xf>
    <xf numFmtId="0" fontId="9" fillId="2" borderId="3" xfId="0" applyFont="1" applyFill="1" applyBorder="1"/>
    <xf numFmtId="0" fontId="9" fillId="2" borderId="1" xfId="0" applyFont="1" applyFill="1" applyBorder="1" applyAlignment="1">
      <alignment horizontal="left"/>
    </xf>
    <xf numFmtId="0" fontId="9" fillId="2" borderId="1" xfId="0" applyFont="1" applyFill="1" applyBorder="1" applyAlignment="1">
      <alignment horizontal="justify" vertical="top" wrapText="1"/>
    </xf>
    <xf numFmtId="0" fontId="2" fillId="2" borderId="0" xfId="0" applyFont="1" applyFill="1" applyBorder="1" applyAlignment="1">
      <alignment horizontal="right"/>
    </xf>
    <xf numFmtId="0" fontId="14" fillId="2" borderId="7" xfId="0" applyFont="1" applyFill="1" applyBorder="1"/>
    <xf numFmtId="0" fontId="14" fillId="2" borderId="0" xfId="0" applyFont="1" applyFill="1" applyBorder="1"/>
    <xf numFmtId="0" fontId="2" fillId="2" borderId="4" xfId="0" applyFont="1" applyFill="1" applyBorder="1" applyAlignment="1">
      <alignment horizontal="center" vertical="top" wrapText="1"/>
    </xf>
    <xf numFmtId="0" fontId="2" fillId="2" borderId="5" xfId="0" applyFont="1" applyFill="1" applyBorder="1" applyAlignment="1">
      <alignment horizontal="center" vertical="top" wrapText="1"/>
    </xf>
    <xf numFmtId="0" fontId="2" fillId="2" borderId="6" xfId="0" applyFont="1" applyFill="1" applyBorder="1" applyAlignment="1">
      <alignment horizontal="center" vertical="top" wrapText="1"/>
    </xf>
    <xf numFmtId="0" fontId="9" fillId="2" borderId="2" xfId="0" applyFont="1" applyFill="1" applyBorder="1" applyAlignment="1">
      <alignment horizontal="left" vertical="top"/>
    </xf>
    <xf numFmtId="0" fontId="9" fillId="2" borderId="10" xfId="0" applyFont="1" applyFill="1" applyBorder="1" applyAlignment="1">
      <alignment horizontal="left" vertical="top"/>
    </xf>
    <xf numFmtId="0" fontId="2" fillId="2" borderId="8" xfId="0" applyFont="1" applyFill="1" applyBorder="1" applyAlignment="1">
      <alignment horizontal="center" vertical="top" wrapText="1"/>
    </xf>
    <xf numFmtId="0" fontId="2" fillId="2" borderId="7" xfId="0" applyFont="1" applyFill="1" applyBorder="1" applyAlignment="1">
      <alignment horizontal="center" vertical="top" wrapText="1"/>
    </xf>
    <xf numFmtId="0" fontId="2" fillId="2" borderId="9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justify" vertical="top" wrapText="1"/>
    </xf>
    <xf numFmtId="0" fontId="9" fillId="2" borderId="1" xfId="0" applyFont="1" applyFill="1" applyBorder="1" applyAlignment="1">
      <alignment horizontal="justify" vertical="top" wrapText="1"/>
    </xf>
    <xf numFmtId="0" fontId="9" fillId="2" borderId="4" xfId="0" applyFont="1" applyFill="1" applyBorder="1" applyAlignment="1">
      <alignment horizontal="justify" vertical="top" wrapText="1"/>
    </xf>
    <xf numFmtId="0" fontId="6" fillId="2" borderId="1" xfId="0" applyFont="1" applyFill="1" applyBorder="1" applyAlignment="1">
      <alignment horizontal="justify" vertical="top" wrapText="1"/>
    </xf>
    <xf numFmtId="0" fontId="6" fillId="2" borderId="1" xfId="0" applyFont="1" applyFill="1" applyBorder="1" applyAlignment="1">
      <alignment vertical="top" wrapText="1"/>
    </xf>
    <xf numFmtId="0" fontId="2" fillId="0" borderId="0" xfId="0" applyFont="1" applyAlignment="1">
      <alignment horizontal="right" vertical="top" wrapText="1"/>
    </xf>
    <xf numFmtId="0" fontId="5" fillId="2" borderId="0" xfId="0" applyFont="1" applyFill="1" applyBorder="1" applyAlignment="1">
      <alignment horizontal="right" vertical="center" wrapText="1"/>
    </xf>
    <xf numFmtId="0" fontId="9" fillId="2" borderId="3" xfId="0" applyFont="1" applyFill="1" applyBorder="1" applyAlignment="1">
      <alignment horizontal="left" vertical="top"/>
    </xf>
    <xf numFmtId="0" fontId="9" fillId="2" borderId="2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left" vertical="top" wrapText="1"/>
    </xf>
    <xf numFmtId="0" fontId="9" fillId="2" borderId="2" xfId="0" applyFont="1" applyFill="1" applyBorder="1" applyAlignment="1">
      <alignment horizontal="justify" vertical="top" wrapText="1"/>
    </xf>
    <xf numFmtId="0" fontId="9" fillId="2" borderId="3" xfId="0" applyFont="1" applyFill="1" applyBorder="1" applyAlignment="1">
      <alignment horizontal="justify" vertical="top" wrapText="1"/>
    </xf>
    <xf numFmtId="0" fontId="6" fillId="2" borderId="2" xfId="0" applyFont="1" applyFill="1" applyBorder="1" applyAlignment="1">
      <alignment horizontal="center" vertical="top" wrapText="1"/>
    </xf>
    <xf numFmtId="0" fontId="6" fillId="2" borderId="3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justify" vertical="top" wrapText="1"/>
    </xf>
    <xf numFmtId="0" fontId="6" fillId="2" borderId="1" xfId="0" applyFont="1" applyFill="1" applyBorder="1" applyAlignment="1">
      <alignment horizontal="center" vertical="top" wrapText="1"/>
    </xf>
    <xf numFmtId="0" fontId="6" fillId="2" borderId="3" xfId="0" applyFont="1" applyFill="1" applyBorder="1" applyAlignment="1">
      <alignment horizontal="justify" vertical="top" wrapText="1"/>
    </xf>
    <xf numFmtId="0" fontId="3" fillId="2" borderId="8" xfId="1" applyFont="1" applyFill="1" applyBorder="1" applyAlignment="1" applyProtection="1">
      <alignment horizontal="left" vertical="top" wrapText="1"/>
    </xf>
    <xf numFmtId="0" fontId="3" fillId="2" borderId="7" xfId="1" applyFont="1" applyFill="1" applyBorder="1" applyAlignment="1" applyProtection="1">
      <alignment horizontal="left" vertical="top" wrapText="1"/>
    </xf>
    <xf numFmtId="0" fontId="7" fillId="2" borderId="0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justify" vertical="top" wrapText="1"/>
    </xf>
    <xf numFmtId="0" fontId="3" fillId="2" borderId="4" xfId="1" applyFont="1" applyFill="1" applyBorder="1" applyAlignment="1" applyProtection="1">
      <alignment horizontal="left" vertical="top" wrapText="1"/>
    </xf>
    <xf numFmtId="0" fontId="3" fillId="2" borderId="5" xfId="1" applyFont="1" applyFill="1" applyBorder="1" applyAlignment="1" applyProtection="1">
      <alignment horizontal="left" vertical="top" wrapText="1"/>
    </xf>
    <xf numFmtId="0" fontId="3" fillId="2" borderId="6" xfId="1" applyFont="1" applyFill="1" applyBorder="1" applyAlignment="1" applyProtection="1">
      <alignment horizontal="left" vertical="top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438"/>
  <sheetViews>
    <sheetView tabSelected="1" view="pageBreakPreview" zoomScaleSheetLayoutView="100" workbookViewId="0">
      <selection activeCell="D7" sqref="D7"/>
    </sheetView>
  </sheetViews>
  <sheetFormatPr defaultRowHeight="15"/>
  <cols>
    <col min="1" max="1" width="3.28515625" customWidth="1"/>
    <col min="2" max="3" width="12.5703125" customWidth="1"/>
    <col min="4" max="4" width="12.7109375" customWidth="1"/>
    <col min="5" max="5" width="5.7109375" customWidth="1"/>
    <col min="6" max="6" width="4.85546875" style="2" customWidth="1"/>
    <col min="7" max="7" width="4.42578125" style="2" customWidth="1"/>
    <col min="8" max="8" width="6.140625" style="2" customWidth="1"/>
    <col min="9" max="9" width="3.85546875" style="2" customWidth="1"/>
    <col min="10" max="16" width="12.7109375" style="2" customWidth="1"/>
    <col min="17" max="17" width="12.5703125" style="2" customWidth="1"/>
    <col min="18" max="18" width="7.7109375" style="2" customWidth="1"/>
    <col min="19" max="23" width="9.140625" style="2"/>
  </cols>
  <sheetData>
    <row r="1" spans="1:23" s="2" customFormat="1"/>
    <row r="2" spans="1:23" s="2" customFormat="1" ht="15" customHeight="1">
      <c r="A2" s="23"/>
      <c r="B2" s="23"/>
      <c r="C2" s="23"/>
      <c r="D2" s="23"/>
      <c r="E2" s="23"/>
      <c r="F2" s="23"/>
      <c r="G2" s="23"/>
      <c r="H2" s="23"/>
      <c r="I2" s="17"/>
      <c r="J2" s="17"/>
      <c r="K2" s="17"/>
      <c r="L2" s="17"/>
      <c r="M2" s="50" t="s">
        <v>54</v>
      </c>
      <c r="N2" s="50"/>
      <c r="O2" s="50"/>
      <c r="P2" s="50"/>
      <c r="Q2" s="33"/>
      <c r="R2" s="33"/>
    </row>
    <row r="3" spans="1:23" s="2" customFormat="1" ht="15" customHeight="1">
      <c r="A3" s="23"/>
      <c r="B3" s="23"/>
      <c r="C3" s="23"/>
      <c r="D3" s="67" t="s">
        <v>66</v>
      </c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36"/>
      <c r="R3" s="36"/>
    </row>
    <row r="4" spans="1:23" s="2" customFormat="1" ht="15" customHeight="1">
      <c r="A4" s="23"/>
      <c r="B4" s="23"/>
      <c r="C4" s="23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36"/>
      <c r="R4" s="36"/>
    </row>
    <row r="5" spans="1:23" s="2" customFormat="1" ht="15" customHeight="1">
      <c r="A5" s="23"/>
      <c r="B5" s="23"/>
      <c r="C5" s="23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36"/>
      <c r="R5" s="36"/>
    </row>
    <row r="6" spans="1:23" s="2" customFormat="1" ht="15" customHeight="1">
      <c r="A6" s="23"/>
      <c r="B6" s="23"/>
      <c r="C6" s="23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36"/>
      <c r="R6" s="36"/>
    </row>
    <row r="7" spans="1:23" ht="15.75" customHeight="1">
      <c r="C7" s="34"/>
      <c r="D7" s="34"/>
      <c r="E7" s="34"/>
      <c r="F7" s="34"/>
      <c r="G7" s="24"/>
      <c r="H7" s="24"/>
      <c r="I7" s="24"/>
      <c r="J7" s="24"/>
      <c r="K7" s="25"/>
      <c r="L7" s="66" t="s">
        <v>44</v>
      </c>
      <c r="M7" s="66"/>
      <c r="N7" s="66"/>
      <c r="O7" s="66"/>
      <c r="P7" s="66"/>
      <c r="Q7" s="35"/>
      <c r="R7" s="35"/>
      <c r="S7"/>
      <c r="T7"/>
      <c r="U7"/>
      <c r="V7"/>
      <c r="W7"/>
    </row>
    <row r="8" spans="1:23" ht="53.25" customHeight="1">
      <c r="C8" s="66" t="s">
        <v>65</v>
      </c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35"/>
      <c r="R8" s="35"/>
      <c r="S8"/>
      <c r="T8"/>
      <c r="U8"/>
      <c r="V8"/>
      <c r="W8"/>
    </row>
    <row r="9" spans="1:23" s="2" customFormat="1" ht="1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3"/>
      <c r="L9" s="3"/>
      <c r="M9" s="3"/>
      <c r="N9" s="3"/>
      <c r="O9" s="3"/>
      <c r="P9" s="3"/>
    </row>
    <row r="10" spans="1:23" s="2" customFormat="1" ht="15" customHeight="1">
      <c r="A10" s="1"/>
      <c r="B10" s="16"/>
      <c r="C10" s="5" t="s">
        <v>49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6"/>
    </row>
    <row r="11" spans="1:23" s="2" customFormat="1" ht="15" customHeight="1">
      <c r="A11" s="1"/>
      <c r="B11" s="16"/>
      <c r="C11" s="81" t="s">
        <v>0</v>
      </c>
      <c r="D11" s="81"/>
      <c r="E11" s="81"/>
      <c r="F11" s="81"/>
      <c r="G11" s="81"/>
      <c r="H11" s="81"/>
      <c r="I11" s="81"/>
      <c r="J11" s="81"/>
      <c r="K11" s="81"/>
      <c r="L11" s="81"/>
      <c r="M11" s="81"/>
      <c r="N11" s="81"/>
      <c r="O11" s="6"/>
    </row>
    <row r="12" spans="1:23" s="2" customFormat="1" ht="15" customHeight="1">
      <c r="A12" s="1"/>
      <c r="B12" s="81" t="s">
        <v>63</v>
      </c>
      <c r="C12" s="81"/>
      <c r="D12" s="81"/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81"/>
    </row>
    <row r="13" spans="1:23" s="2" customFormat="1" ht="15" customHeight="1">
      <c r="A13" s="23"/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</row>
    <row r="14" spans="1:23" s="2" customFormat="1" ht="15" customHeight="1">
      <c r="A14" s="51" t="s">
        <v>58</v>
      </c>
      <c r="B14" s="51"/>
      <c r="C14" s="51"/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52"/>
      <c r="P14" s="52"/>
      <c r="Q14" s="52"/>
      <c r="R14" s="52"/>
      <c r="S14" s="52"/>
      <c r="T14" s="52"/>
    </row>
    <row r="15" spans="1:23" s="2" customFormat="1" ht="15" customHeight="1">
      <c r="A15" s="61" t="s">
        <v>1</v>
      </c>
      <c r="B15" s="61"/>
      <c r="C15" s="61"/>
      <c r="D15" s="53" t="s">
        <v>2</v>
      </c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5"/>
      <c r="R15" s="44"/>
      <c r="S15" s="44"/>
      <c r="T15" s="44"/>
    </row>
    <row r="16" spans="1:23" s="2" customFormat="1" ht="32.25" customHeight="1">
      <c r="A16" s="61"/>
      <c r="B16" s="61"/>
      <c r="C16" s="61"/>
      <c r="D16" s="54" t="s">
        <v>3</v>
      </c>
      <c r="E16" s="54"/>
      <c r="F16" s="54"/>
      <c r="G16" s="54"/>
      <c r="H16" s="54"/>
      <c r="I16" s="54"/>
      <c r="J16" s="54"/>
      <c r="K16" s="54"/>
      <c r="L16" s="54"/>
      <c r="M16" s="54"/>
      <c r="N16" s="54"/>
      <c r="O16" s="54"/>
      <c r="P16" s="54"/>
      <c r="Q16" s="55"/>
      <c r="R16" s="44"/>
      <c r="S16" s="44"/>
      <c r="T16" s="44"/>
    </row>
    <row r="17" spans="1:20" s="2" customFormat="1" ht="38.25" customHeight="1">
      <c r="A17" s="77" t="s">
        <v>4</v>
      </c>
      <c r="B17" s="77" t="s">
        <v>5</v>
      </c>
      <c r="C17" s="77" t="s">
        <v>6</v>
      </c>
      <c r="D17" s="64" t="s">
        <v>7</v>
      </c>
      <c r="E17" s="83" t="s">
        <v>8</v>
      </c>
      <c r="F17" s="84"/>
      <c r="G17" s="84"/>
      <c r="H17" s="84"/>
      <c r="I17" s="85"/>
      <c r="J17" s="53" t="s">
        <v>9</v>
      </c>
      <c r="K17" s="54"/>
      <c r="L17" s="54"/>
      <c r="M17" s="54"/>
      <c r="N17" s="54"/>
      <c r="O17" s="54"/>
      <c r="P17" s="54"/>
      <c r="Q17" s="55"/>
      <c r="R17" s="44"/>
      <c r="S17" s="44"/>
      <c r="T17" s="44"/>
    </row>
    <row r="18" spans="1:20" s="2" customFormat="1" ht="30">
      <c r="A18" s="77"/>
      <c r="B18" s="77"/>
      <c r="C18" s="77"/>
      <c r="D18" s="64"/>
      <c r="E18" s="4" t="s">
        <v>10</v>
      </c>
      <c r="F18" s="4" t="s">
        <v>11</v>
      </c>
      <c r="G18" s="4" t="s">
        <v>12</v>
      </c>
      <c r="H18" s="4" t="s">
        <v>13</v>
      </c>
      <c r="I18" s="4" t="s">
        <v>14</v>
      </c>
      <c r="J18" s="7" t="s">
        <v>15</v>
      </c>
      <c r="K18" s="7" t="s">
        <v>16</v>
      </c>
      <c r="L18" s="7" t="s">
        <v>17</v>
      </c>
      <c r="M18" s="7" t="s">
        <v>18</v>
      </c>
      <c r="N18" s="7" t="s">
        <v>19</v>
      </c>
      <c r="O18" s="7" t="s">
        <v>20</v>
      </c>
      <c r="P18" s="7" t="s">
        <v>21</v>
      </c>
      <c r="Q18" s="8" t="s">
        <v>47</v>
      </c>
      <c r="R18" s="45"/>
      <c r="S18" s="45"/>
      <c r="T18" s="45"/>
    </row>
    <row r="19" spans="1:20" s="2" customFormat="1">
      <c r="A19" s="13">
        <v>1</v>
      </c>
      <c r="B19" s="13">
        <v>2</v>
      </c>
      <c r="C19" s="13">
        <v>3</v>
      </c>
      <c r="D19" s="14">
        <v>4</v>
      </c>
      <c r="E19" s="15">
        <v>5</v>
      </c>
      <c r="F19" s="15">
        <v>6</v>
      </c>
      <c r="G19" s="15">
        <v>7</v>
      </c>
      <c r="H19" s="15">
        <v>8</v>
      </c>
      <c r="I19" s="15">
        <v>9</v>
      </c>
      <c r="J19" s="7">
        <v>10</v>
      </c>
      <c r="K19" s="7">
        <v>11</v>
      </c>
      <c r="L19" s="7">
        <v>12</v>
      </c>
      <c r="M19" s="7">
        <v>13</v>
      </c>
      <c r="N19" s="7">
        <v>14</v>
      </c>
      <c r="O19" s="7">
        <v>15</v>
      </c>
      <c r="P19" s="7">
        <v>16</v>
      </c>
      <c r="Q19" s="9">
        <v>17</v>
      </c>
      <c r="R19" s="45"/>
      <c r="S19" s="45"/>
      <c r="T19" s="45"/>
    </row>
    <row r="20" spans="1:20" s="2" customFormat="1">
      <c r="A20" s="64"/>
      <c r="B20" s="64" t="s">
        <v>22</v>
      </c>
      <c r="C20" s="65" t="s">
        <v>64</v>
      </c>
      <c r="D20" s="14" t="s">
        <v>23</v>
      </c>
      <c r="E20" s="15" t="s">
        <v>24</v>
      </c>
      <c r="F20" s="15" t="s">
        <v>24</v>
      </c>
      <c r="G20" s="15" t="s">
        <v>24</v>
      </c>
      <c r="H20" s="15" t="s">
        <v>24</v>
      </c>
      <c r="I20" s="15" t="s">
        <v>24</v>
      </c>
      <c r="J20" s="12">
        <f>SUM(J21:J29)</f>
        <v>52771.39</v>
      </c>
      <c r="K20" s="22">
        <f t="shared" ref="K20:Q20" si="0">SUM(K21:K29)</f>
        <v>49480.03</v>
      </c>
      <c r="L20" s="12">
        <f t="shared" si="0"/>
        <v>55025.450000000012</v>
      </c>
      <c r="M20" s="12">
        <f t="shared" si="0"/>
        <v>60791.099999999991</v>
      </c>
      <c r="N20" s="19">
        <f t="shared" si="0"/>
        <v>74765.100000000006</v>
      </c>
      <c r="O20" s="12">
        <f t="shared" si="0"/>
        <v>84328.699999999983</v>
      </c>
      <c r="P20" s="27">
        <f t="shared" si="0"/>
        <v>88057.72</v>
      </c>
      <c r="Q20" s="27">
        <f t="shared" si="0"/>
        <v>99752.42</v>
      </c>
      <c r="R20" s="45"/>
      <c r="S20" s="45"/>
      <c r="T20" s="45"/>
    </row>
    <row r="21" spans="1:20" s="2" customFormat="1" ht="51" customHeight="1">
      <c r="A21" s="64"/>
      <c r="B21" s="64"/>
      <c r="C21" s="65"/>
      <c r="D21" s="14" t="s">
        <v>25</v>
      </c>
      <c r="E21" s="61"/>
      <c r="F21" s="61" t="s">
        <v>24</v>
      </c>
      <c r="G21" s="61" t="s">
        <v>24</v>
      </c>
      <c r="H21" s="61" t="s">
        <v>24</v>
      </c>
      <c r="I21" s="61" t="s">
        <v>24</v>
      </c>
      <c r="J21" s="62">
        <f>J31+J39+J43+J49</f>
        <v>4918.12</v>
      </c>
      <c r="K21" s="62">
        <f t="shared" ref="K21:N21" si="1">K31+K39+K43+K49</f>
        <v>5281.8</v>
      </c>
      <c r="L21" s="62">
        <f t="shared" si="1"/>
        <v>5154.2</v>
      </c>
      <c r="M21" s="62">
        <f t="shared" si="1"/>
        <v>5479.9</v>
      </c>
      <c r="N21" s="62">
        <f t="shared" si="1"/>
        <v>6051.7</v>
      </c>
      <c r="O21" s="62">
        <f>O48</f>
        <v>6133.3</v>
      </c>
      <c r="P21" s="62">
        <f>P49</f>
        <v>6618.89</v>
      </c>
      <c r="Q21" s="62">
        <f>Q49</f>
        <v>6990.94</v>
      </c>
      <c r="R21" s="45"/>
      <c r="S21" s="45"/>
      <c r="T21" s="45"/>
    </row>
    <row r="22" spans="1:20" s="2" customFormat="1" ht="44.25" customHeight="1">
      <c r="A22" s="64"/>
      <c r="B22" s="64"/>
      <c r="C22" s="65"/>
      <c r="D22" s="18" t="s">
        <v>26</v>
      </c>
      <c r="E22" s="61"/>
      <c r="F22" s="61"/>
      <c r="G22" s="61"/>
      <c r="H22" s="61"/>
      <c r="I22" s="61"/>
      <c r="J22" s="62"/>
      <c r="K22" s="62"/>
      <c r="L22" s="62"/>
      <c r="M22" s="62"/>
      <c r="N22" s="62"/>
      <c r="O22" s="62"/>
      <c r="P22" s="62"/>
      <c r="Q22" s="62"/>
      <c r="R22" s="45"/>
      <c r="S22" s="45"/>
      <c r="T22" s="45"/>
    </row>
    <row r="23" spans="1:20" s="2" customFormat="1">
      <c r="A23" s="64"/>
      <c r="B23" s="64"/>
      <c r="C23" s="65"/>
      <c r="D23" s="18" t="s">
        <v>43</v>
      </c>
      <c r="E23" s="61"/>
      <c r="F23" s="61" t="s">
        <v>24</v>
      </c>
      <c r="G23" s="61" t="s">
        <v>24</v>
      </c>
      <c r="H23" s="61" t="s">
        <v>24</v>
      </c>
      <c r="I23" s="61" t="s">
        <v>24</v>
      </c>
      <c r="J23" s="62">
        <f>J33+J51</f>
        <v>4868.5</v>
      </c>
      <c r="K23" s="62">
        <f t="shared" ref="K23:O23" si="2">K33+K51</f>
        <v>2738.2</v>
      </c>
      <c r="L23" s="62">
        <f t="shared" si="2"/>
        <v>2909.0499999999997</v>
      </c>
      <c r="M23" s="62">
        <f t="shared" si="2"/>
        <v>2870.8</v>
      </c>
      <c r="N23" s="62">
        <f t="shared" si="2"/>
        <v>3695.6</v>
      </c>
      <c r="O23" s="62">
        <f t="shared" si="2"/>
        <v>3136.8</v>
      </c>
      <c r="P23" s="62">
        <f>P33+P51</f>
        <v>3595.2</v>
      </c>
      <c r="Q23" s="62">
        <f>Q33+Q51</f>
        <v>3742.03</v>
      </c>
      <c r="R23" s="45"/>
      <c r="S23" s="45"/>
      <c r="T23" s="45"/>
    </row>
    <row r="24" spans="1:20" s="2" customFormat="1" ht="40.5" customHeight="1">
      <c r="A24" s="64"/>
      <c r="B24" s="64"/>
      <c r="C24" s="65"/>
      <c r="D24" s="74" t="s">
        <v>27</v>
      </c>
      <c r="E24" s="61"/>
      <c r="F24" s="61"/>
      <c r="G24" s="61"/>
      <c r="H24" s="61"/>
      <c r="I24" s="61"/>
      <c r="J24" s="62"/>
      <c r="K24" s="62"/>
      <c r="L24" s="62"/>
      <c r="M24" s="62"/>
      <c r="N24" s="62"/>
      <c r="O24" s="62"/>
      <c r="P24" s="62"/>
      <c r="Q24" s="62"/>
      <c r="R24" s="45"/>
      <c r="S24" s="45"/>
      <c r="T24" s="45"/>
    </row>
    <row r="25" spans="1:20" s="2" customFormat="1" ht="15" hidden="1" customHeight="1">
      <c r="A25" s="64"/>
      <c r="B25" s="64"/>
      <c r="C25" s="65"/>
      <c r="D25" s="75"/>
      <c r="E25" s="61"/>
      <c r="F25" s="61"/>
      <c r="G25" s="61"/>
      <c r="H25" s="61"/>
      <c r="I25" s="61"/>
      <c r="J25" s="62"/>
      <c r="K25" s="62"/>
      <c r="L25" s="62"/>
      <c r="M25" s="62"/>
      <c r="N25" s="62"/>
      <c r="O25" s="62"/>
      <c r="P25" s="62"/>
      <c r="Q25" s="62"/>
      <c r="R25" s="45"/>
      <c r="S25" s="45"/>
      <c r="T25" s="45"/>
    </row>
    <row r="26" spans="1:20" s="2" customFormat="1" ht="33.75">
      <c r="A26" s="64"/>
      <c r="B26" s="64"/>
      <c r="C26" s="65"/>
      <c r="D26" s="14" t="s">
        <v>28</v>
      </c>
      <c r="E26" s="15"/>
      <c r="F26" s="15"/>
      <c r="G26" s="15"/>
      <c r="H26" s="15"/>
      <c r="I26" s="15"/>
      <c r="J26" s="12">
        <f>J34+J45+J53</f>
        <v>4892.5</v>
      </c>
      <c r="K26" s="12">
        <f t="shared" ref="K26:N26" si="3">K34+K45+K53</f>
        <v>4958.3</v>
      </c>
      <c r="L26" s="12">
        <f t="shared" si="3"/>
        <v>4991</v>
      </c>
      <c r="M26" s="12">
        <f t="shared" si="3"/>
        <v>5966.4</v>
      </c>
      <c r="N26" s="12">
        <f t="shared" si="3"/>
        <v>6905.2</v>
      </c>
      <c r="O26" s="12">
        <f>O34</f>
        <v>7610.6</v>
      </c>
      <c r="P26" s="27">
        <f t="shared" ref="P26:Q26" si="4">P34</f>
        <v>7736.5</v>
      </c>
      <c r="Q26" s="27">
        <f t="shared" si="4"/>
        <v>5873.06</v>
      </c>
      <c r="R26" s="45"/>
      <c r="S26" s="45"/>
      <c r="T26" s="45"/>
    </row>
    <row r="27" spans="1:20" s="2" customFormat="1" ht="45">
      <c r="A27" s="64"/>
      <c r="B27" s="64"/>
      <c r="C27" s="65"/>
      <c r="D27" s="14" t="s">
        <v>29</v>
      </c>
      <c r="E27" s="15"/>
      <c r="F27" s="15" t="s">
        <v>24</v>
      </c>
      <c r="G27" s="15" t="s">
        <v>24</v>
      </c>
      <c r="H27" s="15" t="s">
        <v>24</v>
      </c>
      <c r="I27" s="15" t="s">
        <v>24</v>
      </c>
      <c r="J27" s="12">
        <f>J35+J46</f>
        <v>7478.5</v>
      </c>
      <c r="K27" s="12">
        <f t="shared" ref="K27:N27" si="5">K35+K46</f>
        <v>5460.5</v>
      </c>
      <c r="L27" s="12">
        <f t="shared" si="5"/>
        <v>3393.3</v>
      </c>
      <c r="M27" s="12">
        <f t="shared" si="5"/>
        <v>4782</v>
      </c>
      <c r="N27" s="12">
        <f t="shared" si="5"/>
        <v>5059.3999999999996</v>
      </c>
      <c r="O27" s="12">
        <f>O35</f>
        <v>5682.7</v>
      </c>
      <c r="P27" s="27">
        <f t="shared" ref="P27:Q27" si="6">P35</f>
        <v>5618</v>
      </c>
      <c r="Q27" s="27">
        <f t="shared" si="6"/>
        <v>4925.8500000000004</v>
      </c>
      <c r="R27" s="45"/>
      <c r="S27" s="45"/>
      <c r="T27" s="45"/>
    </row>
    <row r="28" spans="1:20" s="2" customFormat="1" ht="45">
      <c r="A28" s="64"/>
      <c r="B28" s="64"/>
      <c r="C28" s="65"/>
      <c r="D28" s="14" t="s">
        <v>45</v>
      </c>
      <c r="E28" s="15"/>
      <c r="F28" s="15"/>
      <c r="G28" s="15"/>
      <c r="H28" s="15"/>
      <c r="I28" s="15"/>
      <c r="J28" s="12">
        <f>J36+J54</f>
        <v>7844.5</v>
      </c>
      <c r="K28" s="12">
        <f t="shared" ref="K28:N28" si="7">K36+K54</f>
        <v>7740.4</v>
      </c>
      <c r="L28" s="12">
        <f t="shared" si="7"/>
        <v>11242.6</v>
      </c>
      <c r="M28" s="12">
        <f t="shared" si="7"/>
        <v>11463.5</v>
      </c>
      <c r="N28" s="12">
        <f t="shared" si="7"/>
        <v>12501.7</v>
      </c>
      <c r="O28" s="12">
        <f>O36</f>
        <v>13909.5</v>
      </c>
      <c r="P28" s="27">
        <f t="shared" ref="P28:Q28" si="8">P36</f>
        <v>15003.64</v>
      </c>
      <c r="Q28" s="27">
        <f t="shared" si="8"/>
        <v>13590.86</v>
      </c>
      <c r="R28" s="45"/>
      <c r="S28" s="45"/>
      <c r="T28" s="45"/>
    </row>
    <row r="29" spans="1:20" s="2" customFormat="1" ht="56.25">
      <c r="A29" s="64"/>
      <c r="B29" s="64"/>
      <c r="C29" s="65"/>
      <c r="D29" s="14" t="s">
        <v>46</v>
      </c>
      <c r="E29" s="15"/>
      <c r="F29" s="15"/>
      <c r="G29" s="15"/>
      <c r="H29" s="15"/>
      <c r="I29" s="15"/>
      <c r="J29" s="12">
        <f>J55+J47+J41+J37</f>
        <v>22769.270000000004</v>
      </c>
      <c r="K29" s="12">
        <f t="shared" ref="K29:N29" si="9">K55+K47+K41+K37</f>
        <v>23300.83</v>
      </c>
      <c r="L29" s="12">
        <f t="shared" si="9"/>
        <v>27335.300000000007</v>
      </c>
      <c r="M29" s="12">
        <f t="shared" si="9"/>
        <v>30228.499999999993</v>
      </c>
      <c r="N29" s="12">
        <f t="shared" si="9"/>
        <v>40551.5</v>
      </c>
      <c r="O29" s="12">
        <f>O37+O43</f>
        <v>47855.799999999988</v>
      </c>
      <c r="P29" s="27">
        <f>P37+P43</f>
        <v>49485.49</v>
      </c>
      <c r="Q29" s="27">
        <f t="shared" ref="Q29" si="10">Q37+Q43</f>
        <v>64629.68</v>
      </c>
      <c r="R29" s="45"/>
      <c r="S29" s="45"/>
      <c r="T29" s="45"/>
    </row>
    <row r="30" spans="1:20" s="2" customFormat="1">
      <c r="A30" s="64"/>
      <c r="B30" s="64" t="s">
        <v>31</v>
      </c>
      <c r="C30" s="64" t="s">
        <v>50</v>
      </c>
      <c r="D30" s="14" t="s">
        <v>23</v>
      </c>
      <c r="E30" s="15"/>
      <c r="F30" s="15" t="s">
        <v>24</v>
      </c>
      <c r="G30" s="15" t="s">
        <v>24</v>
      </c>
      <c r="H30" s="15" t="s">
        <v>24</v>
      </c>
      <c r="I30" s="15" t="s">
        <v>24</v>
      </c>
      <c r="J30" s="12">
        <v>34210.370000000003</v>
      </c>
      <c r="K30" s="12">
        <v>32733.83</v>
      </c>
      <c r="L30" s="12">
        <v>33022.15</v>
      </c>
      <c r="M30" s="12">
        <v>54611.199999999997</v>
      </c>
      <c r="N30" s="19">
        <v>68713.399999999994</v>
      </c>
      <c r="O30" s="12">
        <v>77895.399999999994</v>
      </c>
      <c r="P30" s="27">
        <v>81436.479999999996</v>
      </c>
      <c r="Q30" s="27">
        <v>92639.88</v>
      </c>
      <c r="R30" s="45"/>
      <c r="S30" s="45"/>
      <c r="T30" s="45"/>
    </row>
    <row r="31" spans="1:20" s="2" customFormat="1" ht="22.5">
      <c r="A31" s="64"/>
      <c r="B31" s="64"/>
      <c r="C31" s="64"/>
      <c r="D31" s="14" t="s">
        <v>25</v>
      </c>
      <c r="E31" s="61"/>
      <c r="F31" s="61" t="s">
        <v>24</v>
      </c>
      <c r="G31" s="61" t="s">
        <v>24</v>
      </c>
      <c r="H31" s="61" t="s">
        <v>24</v>
      </c>
      <c r="I31" s="61" t="s">
        <v>24</v>
      </c>
      <c r="J31" s="62"/>
      <c r="K31" s="62"/>
      <c r="L31" s="62"/>
      <c r="M31" s="62"/>
      <c r="N31" s="62"/>
      <c r="O31" s="72"/>
      <c r="P31" s="72"/>
      <c r="Q31" s="72"/>
      <c r="R31" s="45"/>
      <c r="S31" s="45"/>
      <c r="T31" s="45"/>
    </row>
    <row r="32" spans="1:20" s="2" customFormat="1" ht="60" customHeight="1">
      <c r="A32" s="64"/>
      <c r="B32" s="64"/>
      <c r="C32" s="64"/>
      <c r="D32" s="18" t="s">
        <v>26</v>
      </c>
      <c r="E32" s="61"/>
      <c r="F32" s="61"/>
      <c r="G32" s="61"/>
      <c r="H32" s="61"/>
      <c r="I32" s="61"/>
      <c r="J32" s="62"/>
      <c r="K32" s="62"/>
      <c r="L32" s="62"/>
      <c r="M32" s="62"/>
      <c r="N32" s="62"/>
      <c r="O32" s="73"/>
      <c r="P32" s="73"/>
      <c r="Q32" s="73"/>
      <c r="R32" s="45"/>
      <c r="S32" s="45"/>
      <c r="T32" s="45"/>
    </row>
    <row r="33" spans="1:20" s="2" customFormat="1" ht="72.75" customHeight="1">
      <c r="A33" s="64"/>
      <c r="B33" s="64"/>
      <c r="C33" s="64"/>
      <c r="D33" s="18" t="s">
        <v>32</v>
      </c>
      <c r="E33" s="15"/>
      <c r="F33" s="15" t="s">
        <v>24</v>
      </c>
      <c r="G33" s="15" t="s">
        <v>24</v>
      </c>
      <c r="H33" s="15" t="s">
        <v>24</v>
      </c>
      <c r="I33" s="15" t="s">
        <v>24</v>
      </c>
      <c r="J33" s="12">
        <v>270.10000000000002</v>
      </c>
      <c r="K33" s="12">
        <v>166.7</v>
      </c>
      <c r="L33" s="12">
        <v>135.94999999999999</v>
      </c>
      <c r="M33" s="12">
        <v>2870.8</v>
      </c>
      <c r="N33" s="12">
        <v>3695.6</v>
      </c>
      <c r="O33" s="12">
        <v>3136.8</v>
      </c>
      <c r="P33" s="27">
        <v>3595.2</v>
      </c>
      <c r="Q33" s="27">
        <v>3742.03</v>
      </c>
      <c r="R33" s="45"/>
      <c r="S33" s="45"/>
      <c r="T33" s="45"/>
    </row>
    <row r="34" spans="1:20" s="2" customFormat="1" ht="33.75">
      <c r="A34" s="64"/>
      <c r="B34" s="64"/>
      <c r="C34" s="64"/>
      <c r="D34" s="14" t="s">
        <v>28</v>
      </c>
      <c r="E34" s="15"/>
      <c r="F34" s="15" t="s">
        <v>24</v>
      </c>
      <c r="G34" s="15" t="s">
        <v>24</v>
      </c>
      <c r="H34" s="15" t="s">
        <v>24</v>
      </c>
      <c r="I34" s="15" t="s">
        <v>24</v>
      </c>
      <c r="J34" s="12">
        <v>4892.5</v>
      </c>
      <c r="K34" s="12">
        <v>4958.3</v>
      </c>
      <c r="L34" s="12">
        <v>4991</v>
      </c>
      <c r="M34" s="12">
        <f>5966.4</f>
        <v>5966.4</v>
      </c>
      <c r="N34" s="12">
        <v>6905.2</v>
      </c>
      <c r="O34" s="12">
        <v>7610.6</v>
      </c>
      <c r="P34" s="27">
        <v>7736.5</v>
      </c>
      <c r="Q34" s="27">
        <v>5873.06</v>
      </c>
      <c r="R34" s="45"/>
      <c r="S34" s="45"/>
      <c r="T34" s="45"/>
    </row>
    <row r="35" spans="1:20" s="2" customFormat="1" ht="45">
      <c r="A35" s="64"/>
      <c r="B35" s="64"/>
      <c r="C35" s="64"/>
      <c r="D35" s="14" t="s">
        <v>29</v>
      </c>
      <c r="E35" s="15"/>
      <c r="F35" s="15"/>
      <c r="G35" s="15"/>
      <c r="H35" s="15"/>
      <c r="I35" s="15"/>
      <c r="J35" s="12">
        <v>7478.5</v>
      </c>
      <c r="K35" s="12">
        <v>5460.5</v>
      </c>
      <c r="L35" s="12">
        <v>3393.3</v>
      </c>
      <c r="M35" s="12">
        <f>4782</f>
        <v>4782</v>
      </c>
      <c r="N35" s="12">
        <v>5059.3999999999996</v>
      </c>
      <c r="O35" s="12">
        <v>5682.7</v>
      </c>
      <c r="P35" s="27">
        <v>5618</v>
      </c>
      <c r="Q35" s="27">
        <v>4925.8500000000004</v>
      </c>
      <c r="R35" s="45"/>
      <c r="S35" s="45"/>
      <c r="T35" s="45"/>
    </row>
    <row r="36" spans="1:20" s="2" customFormat="1" ht="45">
      <c r="A36" s="64"/>
      <c r="B36" s="64"/>
      <c r="C36" s="64"/>
      <c r="D36" s="14" t="s">
        <v>45</v>
      </c>
      <c r="E36" s="15"/>
      <c r="F36" s="15"/>
      <c r="G36" s="15"/>
      <c r="H36" s="15"/>
      <c r="I36" s="15"/>
      <c r="J36" s="12"/>
      <c r="K36" s="12"/>
      <c r="L36" s="12"/>
      <c r="M36" s="12">
        <v>11463.5</v>
      </c>
      <c r="N36" s="20">
        <v>12501.7</v>
      </c>
      <c r="O36" s="21">
        <v>13909.5</v>
      </c>
      <c r="P36" s="27">
        <v>15003.64</v>
      </c>
      <c r="Q36" s="27">
        <v>13590.86</v>
      </c>
      <c r="R36" s="45"/>
      <c r="S36" s="45"/>
      <c r="T36" s="45"/>
    </row>
    <row r="37" spans="1:20" s="2" customFormat="1" ht="56.25">
      <c r="A37" s="64"/>
      <c r="B37" s="64"/>
      <c r="C37" s="64"/>
      <c r="D37" s="14" t="s">
        <v>30</v>
      </c>
      <c r="E37" s="15"/>
      <c r="F37" s="15"/>
      <c r="G37" s="15"/>
      <c r="H37" s="15"/>
      <c r="I37" s="15"/>
      <c r="J37" s="12">
        <f>J30-J31-J33-J34-J35-J36</f>
        <v>21569.270000000004</v>
      </c>
      <c r="K37" s="12">
        <f>K30-K31-K33-K34-K35-K36</f>
        <v>22148.33</v>
      </c>
      <c r="L37" s="12">
        <f t="shared" ref="L37:N37" si="11">L30-L31-L33-L34-L35-L36</f>
        <v>24501.900000000005</v>
      </c>
      <c r="M37" s="12">
        <f t="shared" si="11"/>
        <v>29528.499999999993</v>
      </c>
      <c r="N37" s="19">
        <f t="shared" si="11"/>
        <v>40551.5</v>
      </c>
      <c r="O37" s="12">
        <f t="shared" ref="O37:Q37" si="12">O30-O33-O34-O35-O36</f>
        <v>47555.799999999988</v>
      </c>
      <c r="P37" s="27">
        <f t="shared" si="12"/>
        <v>49483.14</v>
      </c>
      <c r="Q37" s="27">
        <f t="shared" si="12"/>
        <v>64508.08</v>
      </c>
      <c r="R37" s="45"/>
      <c r="S37" s="45"/>
      <c r="T37" s="45"/>
    </row>
    <row r="38" spans="1:20" s="2" customFormat="1">
      <c r="A38" s="64"/>
      <c r="B38" s="64" t="s">
        <v>33</v>
      </c>
      <c r="C38" s="64" t="s">
        <v>61</v>
      </c>
      <c r="D38" s="14" t="s">
        <v>23</v>
      </c>
      <c r="E38" s="15"/>
      <c r="F38" s="15" t="s">
        <v>24</v>
      </c>
      <c r="G38" s="15" t="s">
        <v>24</v>
      </c>
      <c r="H38" s="15" t="s">
        <v>24</v>
      </c>
      <c r="I38" s="15" t="s">
        <v>24</v>
      </c>
      <c r="J38" s="12">
        <f>SUM(J39:J41)</f>
        <v>600</v>
      </c>
      <c r="K38" s="12">
        <f t="shared" ref="K38:P38" si="13">SUM(K39:K41)</f>
        <v>552.5</v>
      </c>
      <c r="L38" s="12">
        <f t="shared" si="13"/>
        <v>1188.7</v>
      </c>
      <c r="M38" s="12"/>
      <c r="N38" s="12"/>
      <c r="O38" s="12">
        <f t="shared" si="13"/>
        <v>0</v>
      </c>
      <c r="P38" s="27">
        <f t="shared" si="13"/>
        <v>0</v>
      </c>
      <c r="Q38" s="27">
        <f t="shared" ref="Q38" si="14">SUM(Q39:Q41)</f>
        <v>0</v>
      </c>
      <c r="R38" s="45"/>
      <c r="S38" s="45"/>
      <c r="T38" s="45"/>
    </row>
    <row r="39" spans="1:20" s="2" customFormat="1" ht="22.5">
      <c r="A39" s="64"/>
      <c r="B39" s="64"/>
      <c r="C39" s="64"/>
      <c r="D39" s="14" t="s">
        <v>25</v>
      </c>
      <c r="E39" s="61"/>
      <c r="F39" s="61" t="s">
        <v>24</v>
      </c>
      <c r="G39" s="61" t="s">
        <v>24</v>
      </c>
      <c r="H39" s="61" t="s">
        <v>24</v>
      </c>
      <c r="I39" s="61" t="s">
        <v>24</v>
      </c>
      <c r="J39" s="62"/>
      <c r="K39" s="62"/>
      <c r="L39" s="62"/>
      <c r="M39" s="62"/>
      <c r="N39" s="62"/>
      <c r="O39" s="62"/>
      <c r="P39" s="62"/>
      <c r="Q39" s="62"/>
      <c r="R39" s="45"/>
      <c r="S39" s="45"/>
      <c r="T39" s="45"/>
    </row>
    <row r="40" spans="1:20" s="2" customFormat="1" ht="45">
      <c r="A40" s="64"/>
      <c r="B40" s="64"/>
      <c r="C40" s="64"/>
      <c r="D40" s="18" t="s">
        <v>26</v>
      </c>
      <c r="E40" s="61"/>
      <c r="F40" s="61"/>
      <c r="G40" s="61"/>
      <c r="H40" s="61"/>
      <c r="I40" s="61"/>
      <c r="J40" s="62"/>
      <c r="K40" s="62"/>
      <c r="L40" s="62"/>
      <c r="M40" s="62"/>
      <c r="N40" s="62"/>
      <c r="O40" s="62"/>
      <c r="P40" s="62"/>
      <c r="Q40" s="62"/>
      <c r="R40" s="45"/>
      <c r="S40" s="45"/>
      <c r="T40" s="45"/>
    </row>
    <row r="41" spans="1:20" s="2" customFormat="1" ht="96.75" customHeight="1">
      <c r="A41" s="64"/>
      <c r="B41" s="64"/>
      <c r="C41" s="64"/>
      <c r="D41" s="14" t="s">
        <v>34</v>
      </c>
      <c r="E41" s="15"/>
      <c r="F41" s="15" t="s">
        <v>24</v>
      </c>
      <c r="G41" s="15" t="s">
        <v>24</v>
      </c>
      <c r="H41" s="15" t="s">
        <v>24</v>
      </c>
      <c r="I41" s="15" t="s">
        <v>24</v>
      </c>
      <c r="J41" s="12">
        <v>600</v>
      </c>
      <c r="K41" s="12">
        <v>552.5</v>
      </c>
      <c r="L41" s="12">
        <v>1188.7</v>
      </c>
      <c r="M41" s="12"/>
      <c r="N41" s="12"/>
      <c r="O41" s="12">
        <v>0</v>
      </c>
      <c r="P41" s="27">
        <v>0</v>
      </c>
      <c r="Q41" s="27">
        <v>0</v>
      </c>
      <c r="R41" s="45"/>
      <c r="S41" s="45"/>
      <c r="T41" s="45"/>
    </row>
    <row r="42" spans="1:20" s="2" customFormat="1">
      <c r="A42" s="64"/>
      <c r="B42" s="71" t="s">
        <v>35</v>
      </c>
      <c r="C42" s="64" t="s">
        <v>62</v>
      </c>
      <c r="D42" s="14" t="s">
        <v>23</v>
      </c>
      <c r="E42" s="15"/>
      <c r="F42" s="15" t="s">
        <v>24</v>
      </c>
      <c r="G42" s="15" t="s">
        <v>24</v>
      </c>
      <c r="H42" s="15" t="s">
        <v>24</v>
      </c>
      <c r="I42" s="15" t="s">
        <v>24</v>
      </c>
      <c r="J42" s="12">
        <f>SUM(J43:J47)</f>
        <v>600</v>
      </c>
      <c r="K42" s="12">
        <f t="shared" ref="K42:L42" si="15">SUM(K43:K47)</f>
        <v>600</v>
      </c>
      <c r="L42" s="12">
        <f t="shared" si="15"/>
        <v>600</v>
      </c>
      <c r="M42" s="12">
        <v>700</v>
      </c>
      <c r="N42" s="12">
        <v>300</v>
      </c>
      <c r="O42" s="12">
        <v>300</v>
      </c>
      <c r="P42" s="27">
        <v>2.35</v>
      </c>
      <c r="Q42" s="27">
        <v>121.6</v>
      </c>
      <c r="R42" s="45"/>
      <c r="S42" s="45"/>
      <c r="T42" s="45"/>
    </row>
    <row r="43" spans="1:20" s="2" customFormat="1" ht="22.5">
      <c r="A43" s="64"/>
      <c r="B43" s="71"/>
      <c r="C43" s="64"/>
      <c r="D43" s="14" t="s">
        <v>36</v>
      </c>
      <c r="E43" s="61"/>
      <c r="F43" s="61" t="s">
        <v>24</v>
      </c>
      <c r="G43" s="61" t="s">
        <v>24</v>
      </c>
      <c r="H43" s="61" t="s">
        <v>24</v>
      </c>
      <c r="I43" s="61" t="s">
        <v>24</v>
      </c>
      <c r="J43" s="62"/>
      <c r="K43" s="62"/>
      <c r="L43" s="62"/>
      <c r="M43" s="62"/>
      <c r="N43" s="62">
        <v>300</v>
      </c>
      <c r="O43" s="62">
        <v>300</v>
      </c>
      <c r="P43" s="62">
        <v>2.35</v>
      </c>
      <c r="Q43" s="62">
        <v>121.6</v>
      </c>
      <c r="R43" s="45"/>
      <c r="S43" s="45"/>
      <c r="T43" s="45"/>
    </row>
    <row r="44" spans="1:20" s="2" customFormat="1" ht="45">
      <c r="A44" s="64"/>
      <c r="B44" s="71"/>
      <c r="C44" s="64"/>
      <c r="D44" s="14" t="s">
        <v>26</v>
      </c>
      <c r="E44" s="61"/>
      <c r="F44" s="61"/>
      <c r="G44" s="61"/>
      <c r="H44" s="61"/>
      <c r="I44" s="61"/>
      <c r="J44" s="62"/>
      <c r="K44" s="62"/>
      <c r="L44" s="62"/>
      <c r="M44" s="62"/>
      <c r="N44" s="62"/>
      <c r="O44" s="62"/>
      <c r="P44" s="62"/>
      <c r="Q44" s="62"/>
      <c r="R44" s="45"/>
      <c r="S44" s="45"/>
      <c r="T44" s="45"/>
    </row>
    <row r="45" spans="1:20" s="2" customFormat="1" ht="33.75">
      <c r="A45" s="64"/>
      <c r="B45" s="71"/>
      <c r="C45" s="64"/>
      <c r="D45" s="14" t="s">
        <v>37</v>
      </c>
      <c r="E45" s="15"/>
      <c r="F45" s="15" t="s">
        <v>24</v>
      </c>
      <c r="G45" s="15" t="s">
        <v>24</v>
      </c>
      <c r="H45" s="15" t="s">
        <v>24</v>
      </c>
      <c r="I45" s="15" t="s">
        <v>24</v>
      </c>
      <c r="J45" s="12"/>
      <c r="K45" s="12"/>
      <c r="L45" s="12"/>
      <c r="M45" s="12"/>
      <c r="N45" s="12"/>
      <c r="O45" s="12"/>
      <c r="P45" s="27"/>
      <c r="Q45" s="27"/>
      <c r="R45" s="45"/>
      <c r="S45" s="45"/>
      <c r="T45" s="45"/>
    </row>
    <row r="46" spans="1:20" s="2" customFormat="1" ht="45">
      <c r="A46" s="64"/>
      <c r="B46" s="71"/>
      <c r="C46" s="64"/>
      <c r="D46" s="14" t="s">
        <v>38</v>
      </c>
      <c r="E46" s="15"/>
      <c r="F46" s="15"/>
      <c r="G46" s="15"/>
      <c r="H46" s="15"/>
      <c r="I46" s="15"/>
      <c r="J46" s="12"/>
      <c r="K46" s="12"/>
      <c r="L46" s="12"/>
      <c r="M46" s="12"/>
      <c r="N46" s="12"/>
      <c r="O46" s="12"/>
      <c r="P46" s="27"/>
      <c r="Q46" s="27"/>
      <c r="R46" s="45"/>
      <c r="S46" s="45"/>
      <c r="T46" s="45"/>
    </row>
    <row r="47" spans="1:20" s="2" customFormat="1" ht="56.25">
      <c r="A47" s="64"/>
      <c r="B47" s="71"/>
      <c r="C47" s="64"/>
      <c r="D47" s="14" t="s">
        <v>39</v>
      </c>
      <c r="E47" s="15"/>
      <c r="F47" s="15"/>
      <c r="G47" s="15"/>
      <c r="H47" s="15"/>
      <c r="I47" s="15"/>
      <c r="J47" s="12">
        <v>600</v>
      </c>
      <c r="K47" s="12">
        <v>600</v>
      </c>
      <c r="L47" s="12">
        <v>600</v>
      </c>
      <c r="M47" s="12">
        <v>700</v>
      </c>
      <c r="N47" s="12"/>
      <c r="O47" s="12"/>
      <c r="P47" s="27"/>
      <c r="Q47" s="27"/>
      <c r="R47" s="45"/>
      <c r="S47" s="45"/>
      <c r="T47" s="45"/>
    </row>
    <row r="48" spans="1:20" s="2" customFormat="1">
      <c r="A48" s="64"/>
      <c r="B48" s="64" t="s">
        <v>40</v>
      </c>
      <c r="C48" s="64" t="s">
        <v>51</v>
      </c>
      <c r="D48" s="14" t="s">
        <v>23</v>
      </c>
      <c r="E48" s="15"/>
      <c r="F48" s="15" t="s">
        <v>24</v>
      </c>
      <c r="G48" s="15" t="s">
        <v>24</v>
      </c>
      <c r="H48" s="15" t="s">
        <v>24</v>
      </c>
      <c r="I48" s="15" t="s">
        <v>24</v>
      </c>
      <c r="J48" s="12">
        <f t="shared" ref="J48:M48" si="16">SUM(J49:J55)</f>
        <v>17361.02</v>
      </c>
      <c r="K48" s="12">
        <f t="shared" si="16"/>
        <v>15593.7</v>
      </c>
      <c r="L48" s="12">
        <f t="shared" si="16"/>
        <v>20214.600000000002</v>
      </c>
      <c r="M48" s="12">
        <f t="shared" si="16"/>
        <v>5479.9</v>
      </c>
      <c r="N48" s="12">
        <v>5751.7</v>
      </c>
      <c r="O48" s="12">
        <v>6133.3</v>
      </c>
      <c r="P48" s="27">
        <v>6618.89</v>
      </c>
      <c r="Q48" s="27">
        <f>Q49</f>
        <v>6990.94</v>
      </c>
      <c r="R48" s="45"/>
      <c r="S48" s="45"/>
      <c r="T48" s="45"/>
    </row>
    <row r="49" spans="1:21" s="2" customFormat="1" ht="15.75" customHeight="1">
      <c r="A49" s="64"/>
      <c r="B49" s="64"/>
      <c r="C49" s="64"/>
      <c r="D49" s="14" t="s">
        <v>36</v>
      </c>
      <c r="E49" s="61"/>
      <c r="F49" s="61" t="s">
        <v>24</v>
      </c>
      <c r="G49" s="61" t="s">
        <v>24</v>
      </c>
      <c r="H49" s="61" t="s">
        <v>24</v>
      </c>
      <c r="I49" s="61" t="s">
        <v>24</v>
      </c>
      <c r="J49" s="62">
        <v>4918.12</v>
      </c>
      <c r="K49" s="62">
        <v>5281.8</v>
      </c>
      <c r="L49" s="62">
        <v>5154.2</v>
      </c>
      <c r="M49" s="62">
        <v>5479.9</v>
      </c>
      <c r="N49" s="62">
        <v>5751.7</v>
      </c>
      <c r="O49" s="62">
        <v>6133.3</v>
      </c>
      <c r="P49" s="62">
        <v>6618.89</v>
      </c>
      <c r="Q49" s="62">
        <v>6990.94</v>
      </c>
      <c r="R49" s="45"/>
      <c r="S49" s="45"/>
      <c r="T49" s="45"/>
    </row>
    <row r="50" spans="1:21" s="2" customFormat="1" ht="45">
      <c r="A50" s="64"/>
      <c r="B50" s="64"/>
      <c r="C50" s="64"/>
      <c r="D50" s="18" t="s">
        <v>26</v>
      </c>
      <c r="E50" s="61"/>
      <c r="F50" s="61"/>
      <c r="G50" s="61"/>
      <c r="H50" s="61"/>
      <c r="I50" s="61"/>
      <c r="J50" s="62"/>
      <c r="K50" s="62"/>
      <c r="L50" s="62"/>
      <c r="M50" s="62"/>
      <c r="N50" s="62"/>
      <c r="O50" s="62"/>
      <c r="P50" s="62"/>
      <c r="Q50" s="62"/>
      <c r="R50" s="45"/>
      <c r="S50" s="45"/>
      <c r="T50" s="45"/>
    </row>
    <row r="51" spans="1:21" s="2" customFormat="1">
      <c r="A51" s="64"/>
      <c r="B51" s="64"/>
      <c r="C51" s="64"/>
      <c r="D51" s="14" t="s">
        <v>41</v>
      </c>
      <c r="E51" s="61"/>
      <c r="F51" s="61" t="s">
        <v>24</v>
      </c>
      <c r="G51" s="61" t="s">
        <v>24</v>
      </c>
      <c r="H51" s="61" t="s">
        <v>24</v>
      </c>
      <c r="I51" s="61" t="s">
        <v>24</v>
      </c>
      <c r="J51" s="62">
        <v>4598.3999999999996</v>
      </c>
      <c r="K51" s="82">
        <v>2571.5</v>
      </c>
      <c r="L51" s="62">
        <v>2773.1</v>
      </c>
      <c r="M51" s="62"/>
      <c r="N51" s="62"/>
      <c r="O51" s="62"/>
      <c r="P51" s="62"/>
      <c r="Q51" s="62"/>
      <c r="R51" s="45"/>
      <c r="S51" s="45"/>
      <c r="T51" s="45"/>
    </row>
    <row r="52" spans="1:21" s="2" customFormat="1" ht="33.75">
      <c r="A52" s="64"/>
      <c r="B52" s="64"/>
      <c r="C52" s="64"/>
      <c r="D52" s="18" t="s">
        <v>27</v>
      </c>
      <c r="E52" s="61"/>
      <c r="F52" s="61"/>
      <c r="G52" s="61"/>
      <c r="H52" s="61"/>
      <c r="I52" s="61"/>
      <c r="J52" s="62"/>
      <c r="K52" s="82"/>
      <c r="L52" s="62"/>
      <c r="M52" s="62"/>
      <c r="N52" s="62"/>
      <c r="O52" s="62"/>
      <c r="P52" s="62"/>
      <c r="Q52" s="62"/>
      <c r="R52" s="45"/>
      <c r="S52" s="45"/>
      <c r="T52" s="45"/>
    </row>
    <row r="53" spans="1:21" s="2" customFormat="1" ht="33.75">
      <c r="A53" s="64"/>
      <c r="B53" s="64"/>
      <c r="C53" s="64"/>
      <c r="D53" s="14" t="s">
        <v>28</v>
      </c>
      <c r="E53" s="15"/>
      <c r="F53" s="15" t="s">
        <v>24</v>
      </c>
      <c r="G53" s="15" t="s">
        <v>24</v>
      </c>
      <c r="H53" s="15" t="s">
        <v>24</v>
      </c>
      <c r="I53" s="15" t="s">
        <v>24</v>
      </c>
      <c r="J53" s="12"/>
      <c r="K53" s="12"/>
      <c r="L53" s="12"/>
      <c r="M53" s="12"/>
      <c r="N53" s="12"/>
      <c r="O53" s="12"/>
      <c r="P53" s="27"/>
      <c r="Q53" s="27"/>
      <c r="R53" s="45"/>
      <c r="S53" s="45"/>
      <c r="T53" s="45"/>
    </row>
    <row r="54" spans="1:21" s="2" customFormat="1" ht="45">
      <c r="A54" s="64"/>
      <c r="B54" s="64"/>
      <c r="C54" s="64"/>
      <c r="D54" s="14" t="s">
        <v>42</v>
      </c>
      <c r="E54" s="15"/>
      <c r="F54" s="15"/>
      <c r="G54" s="15"/>
      <c r="H54" s="15"/>
      <c r="I54" s="15"/>
      <c r="J54" s="12">
        <v>7844.5</v>
      </c>
      <c r="K54" s="12">
        <v>7740.4</v>
      </c>
      <c r="L54" s="12">
        <v>11242.6</v>
      </c>
      <c r="M54" s="12"/>
      <c r="N54" s="12"/>
      <c r="O54" s="12"/>
      <c r="P54" s="27"/>
      <c r="Q54" s="27"/>
      <c r="R54" s="45"/>
      <c r="S54" s="45"/>
      <c r="T54" s="45"/>
    </row>
    <row r="55" spans="1:21" s="2" customFormat="1" ht="56.25">
      <c r="A55" s="64"/>
      <c r="B55" s="64"/>
      <c r="C55" s="64"/>
      <c r="D55" s="14" t="s">
        <v>30</v>
      </c>
      <c r="E55" s="15"/>
      <c r="F55" s="15"/>
      <c r="G55" s="15"/>
      <c r="H55" s="15"/>
      <c r="I55" s="15"/>
      <c r="J55" s="12"/>
      <c r="K55" s="12"/>
      <c r="L55" s="12">
        <v>1044.7</v>
      </c>
      <c r="M55" s="12"/>
      <c r="N55" s="12"/>
      <c r="O55" s="12"/>
      <c r="P55" s="27"/>
      <c r="Q55" s="27"/>
      <c r="R55" s="45"/>
      <c r="S55" s="45"/>
      <c r="T55" s="45"/>
    </row>
    <row r="56" spans="1:21" s="2" customFormat="1">
      <c r="A56" s="39"/>
      <c r="B56" s="39"/>
      <c r="C56" s="39"/>
      <c r="D56" s="39"/>
      <c r="E56" s="40"/>
      <c r="F56" s="40"/>
      <c r="G56" s="40"/>
      <c r="H56" s="40"/>
      <c r="I56" s="40"/>
      <c r="J56" s="41"/>
      <c r="K56" s="41"/>
      <c r="L56" s="41"/>
      <c r="M56" s="41"/>
      <c r="N56" s="41"/>
      <c r="O56" s="41"/>
      <c r="P56" s="41"/>
      <c r="Q56" s="41"/>
      <c r="R56" s="41"/>
      <c r="S56" s="42"/>
      <c r="T56" s="42"/>
    </row>
    <row r="57" spans="1:21" s="2" customFormat="1">
      <c r="A57" s="51" t="s">
        <v>59</v>
      </c>
      <c r="B57" s="51"/>
      <c r="C57" s="51"/>
      <c r="D57" s="52"/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 s="52"/>
      <c r="Q57" s="52"/>
      <c r="R57" s="52"/>
      <c r="S57" s="52"/>
      <c r="T57" s="52"/>
    </row>
    <row r="58" spans="1:21" s="2" customFormat="1" ht="15" customHeight="1">
      <c r="A58" s="61" t="s">
        <v>1</v>
      </c>
      <c r="B58" s="61"/>
      <c r="C58" s="76"/>
      <c r="D58" s="53" t="s">
        <v>2</v>
      </c>
      <c r="E58" s="54"/>
      <c r="F58" s="54"/>
      <c r="G58" s="54"/>
      <c r="H58" s="54"/>
      <c r="I58" s="54"/>
      <c r="J58" s="54"/>
      <c r="K58" s="54"/>
      <c r="L58" s="54"/>
      <c r="M58" s="54"/>
      <c r="N58" s="54"/>
      <c r="O58" s="55"/>
      <c r="P58" s="44"/>
      <c r="Q58" s="44"/>
      <c r="R58" s="44"/>
      <c r="S58" s="44"/>
      <c r="T58" s="44"/>
      <c r="U58" s="44"/>
    </row>
    <row r="59" spans="1:21" s="2" customFormat="1" ht="15" customHeight="1">
      <c r="A59" s="61"/>
      <c r="B59" s="61"/>
      <c r="C59" s="76"/>
      <c r="D59" s="58" t="s">
        <v>3</v>
      </c>
      <c r="E59" s="59"/>
      <c r="F59" s="59"/>
      <c r="G59" s="59"/>
      <c r="H59" s="59"/>
      <c r="I59" s="59"/>
      <c r="J59" s="59"/>
      <c r="K59" s="59"/>
      <c r="L59" s="59"/>
      <c r="M59" s="59"/>
      <c r="N59" s="59"/>
      <c r="O59" s="60"/>
      <c r="P59" s="44"/>
      <c r="Q59" s="44"/>
      <c r="R59" s="44"/>
      <c r="S59" s="44"/>
      <c r="T59" s="44"/>
      <c r="U59" s="44"/>
    </row>
    <row r="60" spans="1:21" s="2" customFormat="1" ht="35.25" customHeight="1">
      <c r="A60" s="77" t="s">
        <v>4</v>
      </c>
      <c r="B60" s="77" t="s">
        <v>5</v>
      </c>
      <c r="C60" s="77" t="s">
        <v>6</v>
      </c>
      <c r="D60" s="78" t="s">
        <v>7</v>
      </c>
      <c r="E60" s="79" t="s">
        <v>8</v>
      </c>
      <c r="F60" s="80"/>
      <c r="G60" s="80"/>
      <c r="H60" s="80"/>
      <c r="I60" s="80"/>
      <c r="J60" s="58" t="s">
        <v>9</v>
      </c>
      <c r="K60" s="59"/>
      <c r="L60" s="59"/>
      <c r="M60" s="59"/>
      <c r="N60" s="59"/>
      <c r="O60" s="60"/>
      <c r="P60" s="44"/>
      <c r="Q60" s="44"/>
      <c r="R60" s="44"/>
      <c r="S60" s="44"/>
      <c r="T60" s="44"/>
      <c r="U60" s="44"/>
    </row>
    <row r="61" spans="1:21" s="2" customFormat="1" ht="30">
      <c r="A61" s="77"/>
      <c r="B61" s="77"/>
      <c r="C61" s="77"/>
      <c r="D61" s="64"/>
      <c r="E61" s="4" t="s">
        <v>10</v>
      </c>
      <c r="F61" s="4" t="s">
        <v>11</v>
      </c>
      <c r="G61" s="4" t="s">
        <v>12</v>
      </c>
      <c r="H61" s="4" t="s">
        <v>13</v>
      </c>
      <c r="I61" s="4" t="s">
        <v>14</v>
      </c>
      <c r="J61" s="46" t="s">
        <v>48</v>
      </c>
      <c r="K61" s="46" t="s">
        <v>52</v>
      </c>
      <c r="L61" s="46" t="s">
        <v>53</v>
      </c>
      <c r="M61" s="43" t="s">
        <v>55</v>
      </c>
      <c r="N61" s="43" t="s">
        <v>56</v>
      </c>
      <c r="O61" s="43" t="s">
        <v>57</v>
      </c>
      <c r="P61" s="44"/>
      <c r="Q61" s="44"/>
      <c r="R61" s="44"/>
      <c r="S61" s="44"/>
      <c r="T61" s="44"/>
      <c r="U61" s="44"/>
    </row>
    <row r="62" spans="1:21" s="2" customFormat="1">
      <c r="A62" s="32">
        <v>1</v>
      </c>
      <c r="B62" s="32">
        <v>2</v>
      </c>
      <c r="C62" s="32">
        <v>3</v>
      </c>
      <c r="D62" s="30">
        <v>4</v>
      </c>
      <c r="E62" s="29">
        <v>5</v>
      </c>
      <c r="F62" s="29">
        <v>6</v>
      </c>
      <c r="G62" s="29">
        <v>7</v>
      </c>
      <c r="H62" s="29">
        <v>8</v>
      </c>
      <c r="I62" s="29">
        <v>9</v>
      </c>
      <c r="J62" s="9">
        <v>18</v>
      </c>
      <c r="K62" s="9">
        <v>19</v>
      </c>
      <c r="L62" s="9">
        <v>20</v>
      </c>
      <c r="M62" s="7">
        <v>21</v>
      </c>
      <c r="N62" s="7">
        <v>22</v>
      </c>
      <c r="O62" s="7">
        <v>23</v>
      </c>
      <c r="P62" s="44"/>
      <c r="Q62" s="44"/>
      <c r="R62" s="44"/>
      <c r="S62" s="44"/>
      <c r="T62" s="44"/>
      <c r="U62" s="44"/>
    </row>
    <row r="63" spans="1:21" s="2" customFormat="1" ht="15" customHeight="1">
      <c r="A63" s="64"/>
      <c r="B63" s="64" t="s">
        <v>22</v>
      </c>
      <c r="C63" s="65" t="s">
        <v>63</v>
      </c>
      <c r="D63" s="30" t="s">
        <v>23</v>
      </c>
      <c r="E63" s="29" t="s">
        <v>24</v>
      </c>
      <c r="F63" s="29" t="s">
        <v>24</v>
      </c>
      <c r="G63" s="29" t="s">
        <v>24</v>
      </c>
      <c r="H63" s="29" t="s">
        <v>24</v>
      </c>
      <c r="I63" s="29" t="s">
        <v>24</v>
      </c>
      <c r="J63" s="27">
        <f>SUM(J64:J72)</f>
        <v>120867.85</v>
      </c>
      <c r="K63" s="27">
        <f t="shared" ref="K63:L63" si="17">SUM(K64:K72)</f>
        <v>123429.60999999999</v>
      </c>
      <c r="L63" s="27">
        <f t="shared" si="17"/>
        <v>115370.59</v>
      </c>
      <c r="M63" s="38">
        <f t="shared" ref="M63" si="18">SUM(M64:M72)</f>
        <v>112509.58999999997</v>
      </c>
      <c r="N63" s="38">
        <f>SUM(N64:N72)</f>
        <v>112509.58999999997</v>
      </c>
      <c r="O63" s="38">
        <f>SUM(O64:O72)</f>
        <v>112509.58999999997</v>
      </c>
      <c r="P63" s="44"/>
      <c r="Q63" s="44"/>
      <c r="R63" s="44"/>
      <c r="S63" s="44"/>
      <c r="T63" s="44"/>
      <c r="U63" s="44"/>
    </row>
    <row r="64" spans="1:21" s="2" customFormat="1" ht="22.5">
      <c r="A64" s="64"/>
      <c r="B64" s="64"/>
      <c r="C64" s="65"/>
      <c r="D64" s="30" t="s">
        <v>25</v>
      </c>
      <c r="E64" s="61"/>
      <c r="F64" s="61" t="s">
        <v>24</v>
      </c>
      <c r="G64" s="61" t="s">
        <v>24</v>
      </c>
      <c r="H64" s="61" t="s">
        <v>24</v>
      </c>
      <c r="I64" s="61" t="s">
        <v>24</v>
      </c>
      <c r="J64" s="62">
        <f>J92+J74</f>
        <v>7912</v>
      </c>
      <c r="K64" s="62">
        <f t="shared" ref="K64:L64" si="19">K92+K74</f>
        <v>8112.8</v>
      </c>
      <c r="L64" s="62">
        <f t="shared" si="19"/>
        <v>8166.2</v>
      </c>
      <c r="M64" s="62">
        <f t="shared" ref="M64" si="20">M92+M74</f>
        <v>8244.2999999999993</v>
      </c>
      <c r="N64" s="62">
        <f>N92+N74</f>
        <v>8244.2999999999993</v>
      </c>
      <c r="O64" s="62">
        <f>O92+O74</f>
        <v>8244.2999999999993</v>
      </c>
      <c r="P64" s="44"/>
      <c r="Q64" s="44"/>
      <c r="R64" s="44"/>
      <c r="S64" s="44"/>
      <c r="T64" s="44"/>
      <c r="U64" s="44"/>
    </row>
    <row r="65" spans="1:21" s="2" customFormat="1" ht="45">
      <c r="A65" s="64"/>
      <c r="B65" s="64"/>
      <c r="C65" s="65"/>
      <c r="D65" s="31" t="s">
        <v>26</v>
      </c>
      <c r="E65" s="61"/>
      <c r="F65" s="61"/>
      <c r="G65" s="61"/>
      <c r="H65" s="61"/>
      <c r="I65" s="61"/>
      <c r="J65" s="62"/>
      <c r="K65" s="62"/>
      <c r="L65" s="62"/>
      <c r="M65" s="62"/>
      <c r="N65" s="62"/>
      <c r="O65" s="62"/>
      <c r="P65" s="44"/>
      <c r="Q65" s="44"/>
      <c r="R65" s="44"/>
      <c r="S65" s="44"/>
      <c r="T65" s="44"/>
      <c r="U65" s="44"/>
    </row>
    <row r="66" spans="1:21" s="2" customFormat="1">
      <c r="A66" s="64"/>
      <c r="B66" s="64"/>
      <c r="C66" s="65"/>
      <c r="D66" s="31" t="s">
        <v>43</v>
      </c>
      <c r="E66" s="61"/>
      <c r="F66" s="61" t="s">
        <v>24</v>
      </c>
      <c r="G66" s="61" t="s">
        <v>24</v>
      </c>
      <c r="H66" s="61" t="s">
        <v>24</v>
      </c>
      <c r="I66" s="61" t="s">
        <v>24</v>
      </c>
      <c r="J66" s="62">
        <f t="shared" ref="J66:K66" si="21">J76</f>
        <v>3817.54</v>
      </c>
      <c r="K66" s="63">
        <f t="shared" si="21"/>
        <v>4126</v>
      </c>
      <c r="L66" s="56">
        <f>L76</f>
        <v>4139.8</v>
      </c>
      <c r="M66" s="56">
        <f>M76</f>
        <v>4176.3</v>
      </c>
      <c r="N66" s="56">
        <f>N76</f>
        <v>4176.3</v>
      </c>
      <c r="O66" s="56">
        <f>O76</f>
        <v>4176.3</v>
      </c>
      <c r="P66" s="44"/>
      <c r="Q66" s="44"/>
      <c r="R66" s="44"/>
      <c r="S66" s="44"/>
      <c r="T66" s="44"/>
      <c r="U66" s="44"/>
    </row>
    <row r="67" spans="1:21" s="2" customFormat="1">
      <c r="A67" s="64"/>
      <c r="B67" s="64"/>
      <c r="C67" s="65"/>
      <c r="D67" s="74" t="s">
        <v>27</v>
      </c>
      <c r="E67" s="61"/>
      <c r="F67" s="61"/>
      <c r="G67" s="61"/>
      <c r="H67" s="61"/>
      <c r="I67" s="61"/>
      <c r="J67" s="62"/>
      <c r="K67" s="63"/>
      <c r="L67" s="57"/>
      <c r="M67" s="57"/>
      <c r="N67" s="57"/>
      <c r="O67" s="57"/>
      <c r="P67" s="44"/>
      <c r="Q67" s="44"/>
      <c r="R67" s="44"/>
      <c r="S67" s="44"/>
      <c r="T67" s="44"/>
      <c r="U67" s="44"/>
    </row>
    <row r="68" spans="1:21" s="2" customFormat="1" ht="21.75" customHeight="1">
      <c r="A68" s="64"/>
      <c r="B68" s="64"/>
      <c r="C68" s="65"/>
      <c r="D68" s="75"/>
      <c r="E68" s="61"/>
      <c r="F68" s="61"/>
      <c r="G68" s="61"/>
      <c r="H68" s="61"/>
      <c r="I68" s="61"/>
      <c r="J68" s="62"/>
      <c r="K68" s="63"/>
      <c r="L68" s="47"/>
      <c r="M68" s="47"/>
      <c r="N68" s="47"/>
      <c r="O68" s="47"/>
      <c r="P68" s="44"/>
      <c r="Q68" s="44"/>
      <c r="R68" s="44"/>
      <c r="S68" s="44"/>
      <c r="T68" s="44"/>
      <c r="U68" s="44"/>
    </row>
    <row r="69" spans="1:21" s="2" customFormat="1" ht="33.75">
      <c r="A69" s="64"/>
      <c r="B69" s="64"/>
      <c r="C69" s="65"/>
      <c r="D69" s="30" t="s">
        <v>28</v>
      </c>
      <c r="E69" s="29"/>
      <c r="F69" s="29"/>
      <c r="G69" s="29"/>
      <c r="H69" s="29"/>
      <c r="I69" s="29"/>
      <c r="J69" s="27">
        <f t="shared" ref="J69:K69" si="22">J77</f>
        <v>7122.7</v>
      </c>
      <c r="K69" s="27">
        <f t="shared" si="22"/>
        <v>6321.2</v>
      </c>
      <c r="L69" s="26">
        <f t="shared" ref="L69:O71" si="23">L77</f>
        <v>6381</v>
      </c>
      <c r="M69" s="37">
        <f t="shared" si="23"/>
        <v>6512.6</v>
      </c>
      <c r="N69" s="37">
        <f t="shared" si="23"/>
        <v>6512.6</v>
      </c>
      <c r="O69" s="37">
        <f t="shared" si="23"/>
        <v>6512.6</v>
      </c>
      <c r="P69" s="44"/>
      <c r="Q69" s="44"/>
      <c r="R69" s="44"/>
      <c r="S69" s="44"/>
      <c r="T69" s="44"/>
      <c r="U69" s="44"/>
    </row>
    <row r="70" spans="1:21" s="2" customFormat="1" ht="45">
      <c r="A70" s="64"/>
      <c r="B70" s="64"/>
      <c r="C70" s="65"/>
      <c r="D70" s="30" t="s">
        <v>29</v>
      </c>
      <c r="E70" s="29"/>
      <c r="F70" s="29" t="s">
        <v>24</v>
      </c>
      <c r="G70" s="29" t="s">
        <v>24</v>
      </c>
      <c r="H70" s="29" t="s">
        <v>24</v>
      </c>
      <c r="I70" s="29" t="s">
        <v>24</v>
      </c>
      <c r="J70" s="27">
        <f>J78</f>
        <v>5467.19</v>
      </c>
      <c r="K70" s="27">
        <f t="shared" ref="K70" si="24">K78</f>
        <v>4528.6000000000004</v>
      </c>
      <c r="L70" s="27">
        <f t="shared" si="23"/>
        <v>4550.3</v>
      </c>
      <c r="M70" s="38">
        <f t="shared" si="23"/>
        <v>4668</v>
      </c>
      <c r="N70" s="38">
        <f t="shared" si="23"/>
        <v>4668</v>
      </c>
      <c r="O70" s="38">
        <f t="shared" si="23"/>
        <v>4668</v>
      </c>
      <c r="P70" s="44"/>
      <c r="Q70" s="44"/>
      <c r="R70" s="44"/>
      <c r="S70" s="44"/>
      <c r="T70" s="44"/>
      <c r="U70" s="44"/>
    </row>
    <row r="71" spans="1:21" s="2" customFormat="1" ht="45">
      <c r="A71" s="64"/>
      <c r="B71" s="64"/>
      <c r="C71" s="65"/>
      <c r="D71" s="30" t="s">
        <v>45</v>
      </c>
      <c r="E71" s="29"/>
      <c r="F71" s="29"/>
      <c r="G71" s="29"/>
      <c r="H71" s="29"/>
      <c r="I71" s="29"/>
      <c r="J71" s="27">
        <f t="shared" ref="J71:K71" si="25">J79</f>
        <v>15105.19</v>
      </c>
      <c r="K71" s="27">
        <f t="shared" si="25"/>
        <v>13358</v>
      </c>
      <c r="L71" s="27">
        <f t="shared" si="23"/>
        <v>13533.3</v>
      </c>
      <c r="M71" s="38">
        <f t="shared" si="23"/>
        <v>13980.6</v>
      </c>
      <c r="N71" s="38">
        <f t="shared" si="23"/>
        <v>13980.6</v>
      </c>
      <c r="O71" s="38">
        <f t="shared" si="23"/>
        <v>13980.6</v>
      </c>
      <c r="P71" s="44"/>
      <c r="Q71" s="44"/>
      <c r="R71" s="44"/>
      <c r="S71" s="44"/>
      <c r="T71" s="44"/>
      <c r="U71" s="44"/>
    </row>
    <row r="72" spans="1:21" s="2" customFormat="1" ht="56.25">
      <c r="A72" s="64"/>
      <c r="B72" s="64"/>
      <c r="C72" s="65"/>
      <c r="D72" s="30" t="s">
        <v>46</v>
      </c>
      <c r="E72" s="29"/>
      <c r="F72" s="29"/>
      <c r="G72" s="29"/>
      <c r="H72" s="29"/>
      <c r="I72" s="29"/>
      <c r="J72" s="49">
        <f>J80+J90</f>
        <v>81443.23000000001</v>
      </c>
      <c r="K72" s="49">
        <f>K80+K90</f>
        <v>86983.01</v>
      </c>
      <c r="L72" s="49">
        <f>L80+L86</f>
        <v>78599.989999999991</v>
      </c>
      <c r="M72" s="49">
        <f>M80+M86</f>
        <v>74927.789999999979</v>
      </c>
      <c r="N72" s="49">
        <f>N80+N86</f>
        <v>74927.789999999979</v>
      </c>
      <c r="O72" s="49">
        <f>O80+O86</f>
        <v>74927.789999999979</v>
      </c>
      <c r="P72" s="44"/>
      <c r="Q72" s="44"/>
      <c r="R72" s="44"/>
      <c r="S72" s="44"/>
      <c r="T72" s="44"/>
      <c r="U72" s="44"/>
    </row>
    <row r="73" spans="1:21" s="2" customFormat="1">
      <c r="A73" s="64"/>
      <c r="B73" s="64" t="s">
        <v>31</v>
      </c>
      <c r="C73" s="64" t="s">
        <v>50</v>
      </c>
      <c r="D73" s="30" t="s">
        <v>23</v>
      </c>
      <c r="E73" s="29"/>
      <c r="F73" s="29" t="s">
        <v>24</v>
      </c>
      <c r="G73" s="29" t="s">
        <v>24</v>
      </c>
      <c r="H73" s="29" t="s">
        <v>24</v>
      </c>
      <c r="I73" s="29" t="s">
        <v>24</v>
      </c>
      <c r="J73" s="49">
        <v>112805.85</v>
      </c>
      <c r="K73" s="48">
        <f>114666.81+450</f>
        <v>115116.81</v>
      </c>
      <c r="L73" s="48">
        <v>107204.39</v>
      </c>
      <c r="M73" s="48">
        <v>104265.29</v>
      </c>
      <c r="N73" s="48">
        <v>104265.29</v>
      </c>
      <c r="O73" s="48">
        <v>104265.29</v>
      </c>
      <c r="P73" s="44"/>
      <c r="Q73" s="44"/>
      <c r="R73" s="44"/>
      <c r="S73" s="44"/>
      <c r="T73" s="44"/>
      <c r="U73" s="44"/>
    </row>
    <row r="74" spans="1:21" s="2" customFormat="1" ht="22.5">
      <c r="A74" s="64"/>
      <c r="B74" s="64"/>
      <c r="C74" s="64"/>
      <c r="D74" s="30" t="s">
        <v>25</v>
      </c>
      <c r="E74" s="61"/>
      <c r="F74" s="61" t="s">
        <v>24</v>
      </c>
      <c r="G74" s="61" t="s">
        <v>24</v>
      </c>
      <c r="H74" s="61" t="s">
        <v>24</v>
      </c>
      <c r="I74" s="61" t="s">
        <v>24</v>
      </c>
      <c r="J74" s="72"/>
      <c r="K74" s="72"/>
      <c r="L74" s="72"/>
      <c r="M74" s="72"/>
      <c r="N74" s="72"/>
      <c r="O74" s="72"/>
      <c r="P74" s="44"/>
      <c r="Q74" s="44"/>
      <c r="R74" s="44"/>
      <c r="S74" s="44"/>
      <c r="T74" s="44"/>
      <c r="U74" s="44"/>
    </row>
    <row r="75" spans="1:21" s="2" customFormat="1" ht="45">
      <c r="A75" s="64"/>
      <c r="B75" s="64"/>
      <c r="C75" s="64"/>
      <c r="D75" s="31" t="s">
        <v>26</v>
      </c>
      <c r="E75" s="61"/>
      <c r="F75" s="61"/>
      <c r="G75" s="61"/>
      <c r="H75" s="61"/>
      <c r="I75" s="61"/>
      <c r="J75" s="73"/>
      <c r="K75" s="73"/>
      <c r="L75" s="73"/>
      <c r="M75" s="73"/>
      <c r="N75" s="73"/>
      <c r="O75" s="73"/>
      <c r="P75" s="44"/>
      <c r="Q75" s="44"/>
      <c r="R75" s="44"/>
      <c r="S75" s="44"/>
      <c r="T75" s="44"/>
      <c r="U75" s="44"/>
    </row>
    <row r="76" spans="1:21" s="2" customFormat="1" ht="45">
      <c r="A76" s="64"/>
      <c r="B76" s="64"/>
      <c r="C76" s="64"/>
      <c r="D76" s="31" t="s">
        <v>32</v>
      </c>
      <c r="E76" s="29"/>
      <c r="F76" s="29" t="s">
        <v>24</v>
      </c>
      <c r="G76" s="29" t="s">
        <v>24</v>
      </c>
      <c r="H76" s="29" t="s">
        <v>24</v>
      </c>
      <c r="I76" s="29" t="s">
        <v>24</v>
      </c>
      <c r="J76" s="49">
        <v>3817.54</v>
      </c>
      <c r="K76" s="49">
        <v>4126</v>
      </c>
      <c r="L76" s="49">
        <v>4139.8</v>
      </c>
      <c r="M76" s="49">
        <v>4176.3</v>
      </c>
      <c r="N76" s="49">
        <v>4176.3</v>
      </c>
      <c r="O76" s="49">
        <v>4176.3</v>
      </c>
      <c r="P76" s="44"/>
      <c r="Q76" s="44"/>
      <c r="R76" s="44"/>
      <c r="S76" s="44"/>
      <c r="T76" s="44"/>
      <c r="U76" s="44"/>
    </row>
    <row r="77" spans="1:21" s="2" customFormat="1" ht="33.75">
      <c r="A77" s="64"/>
      <c r="B77" s="64"/>
      <c r="C77" s="64"/>
      <c r="D77" s="30" t="s">
        <v>28</v>
      </c>
      <c r="E77" s="29"/>
      <c r="F77" s="29" t="s">
        <v>24</v>
      </c>
      <c r="G77" s="29" t="s">
        <v>24</v>
      </c>
      <c r="H77" s="29" t="s">
        <v>24</v>
      </c>
      <c r="I77" s="29" t="s">
        <v>24</v>
      </c>
      <c r="J77" s="49">
        <v>7122.7</v>
      </c>
      <c r="K77" s="49">
        <v>6321.2</v>
      </c>
      <c r="L77" s="49">
        <v>6381</v>
      </c>
      <c r="M77" s="49">
        <v>6512.6</v>
      </c>
      <c r="N77" s="49">
        <v>6512.6</v>
      </c>
      <c r="O77" s="49">
        <v>6512.6</v>
      </c>
      <c r="P77" s="44"/>
      <c r="Q77" s="44"/>
      <c r="R77" s="44"/>
      <c r="S77" s="44"/>
      <c r="T77" s="44"/>
      <c r="U77" s="44"/>
    </row>
    <row r="78" spans="1:21" s="2" customFormat="1" ht="45">
      <c r="A78" s="64"/>
      <c r="B78" s="64"/>
      <c r="C78" s="64"/>
      <c r="D78" s="30" t="s">
        <v>29</v>
      </c>
      <c r="E78" s="29"/>
      <c r="F78" s="29"/>
      <c r="G78" s="29"/>
      <c r="H78" s="29"/>
      <c r="I78" s="29"/>
      <c r="J78" s="49">
        <v>5467.19</v>
      </c>
      <c r="K78" s="49">
        <v>4528.6000000000004</v>
      </c>
      <c r="L78" s="49">
        <v>4550.3</v>
      </c>
      <c r="M78" s="49">
        <v>4668</v>
      </c>
      <c r="N78" s="49">
        <v>4668</v>
      </c>
      <c r="O78" s="49">
        <v>4668</v>
      </c>
      <c r="P78" s="44"/>
      <c r="Q78" s="44"/>
      <c r="R78" s="44"/>
      <c r="S78" s="44"/>
      <c r="T78" s="44"/>
      <c r="U78" s="44"/>
    </row>
    <row r="79" spans="1:21" s="2" customFormat="1" ht="45">
      <c r="A79" s="64"/>
      <c r="B79" s="64"/>
      <c r="C79" s="64"/>
      <c r="D79" s="30" t="s">
        <v>45</v>
      </c>
      <c r="E79" s="29"/>
      <c r="F79" s="29"/>
      <c r="G79" s="29"/>
      <c r="H79" s="29"/>
      <c r="I79" s="29"/>
      <c r="J79" s="49">
        <v>15105.19</v>
      </c>
      <c r="K79" s="49">
        <v>13358</v>
      </c>
      <c r="L79" s="49">
        <v>13533.3</v>
      </c>
      <c r="M79" s="49">
        <v>13980.6</v>
      </c>
      <c r="N79" s="49">
        <v>13980.6</v>
      </c>
      <c r="O79" s="49">
        <v>13980.6</v>
      </c>
      <c r="P79" s="44"/>
      <c r="Q79" s="44"/>
      <c r="R79" s="44"/>
      <c r="S79" s="44"/>
      <c r="T79" s="44"/>
      <c r="U79" s="44"/>
    </row>
    <row r="80" spans="1:21" s="2" customFormat="1" ht="56.25">
      <c r="A80" s="64"/>
      <c r="B80" s="64"/>
      <c r="C80" s="64"/>
      <c r="D80" s="30" t="s">
        <v>60</v>
      </c>
      <c r="E80" s="29"/>
      <c r="F80" s="29"/>
      <c r="G80" s="29"/>
      <c r="H80" s="29"/>
      <c r="I80" s="29"/>
      <c r="J80" s="49">
        <f>J73-J76-J77-J78-J79-J74</f>
        <v>81293.23000000001</v>
      </c>
      <c r="K80" s="49">
        <f>K73-K76-K77-K78-K79</f>
        <v>86783.01</v>
      </c>
      <c r="L80" s="49">
        <f t="shared" ref="L80" si="26">L73-L76-L77-L78-L79-L74</f>
        <v>78599.989999999991</v>
      </c>
      <c r="M80" s="49">
        <f t="shared" ref="M80:N80" si="27">M73-M76-M77-M78-M79-M74</f>
        <v>74927.789999999979</v>
      </c>
      <c r="N80" s="49">
        <f t="shared" si="27"/>
        <v>74927.789999999979</v>
      </c>
      <c r="O80" s="49">
        <f t="shared" ref="O80" si="28">O73-O76-O77-O78-O79-O74</f>
        <v>74927.789999999979</v>
      </c>
      <c r="P80" s="44"/>
      <c r="Q80" s="44"/>
      <c r="R80" s="44"/>
      <c r="S80" s="44"/>
      <c r="T80" s="44"/>
      <c r="U80" s="44"/>
    </row>
    <row r="81" spans="1:21" s="2" customFormat="1">
      <c r="A81" s="64"/>
      <c r="B81" s="64" t="s">
        <v>33</v>
      </c>
      <c r="C81" s="64" t="s">
        <v>61</v>
      </c>
      <c r="D81" s="30" t="s">
        <v>23</v>
      </c>
      <c r="E81" s="29"/>
      <c r="F81" s="29" t="s">
        <v>24</v>
      </c>
      <c r="G81" s="29" t="s">
        <v>24</v>
      </c>
      <c r="H81" s="29" t="s">
        <v>24</v>
      </c>
      <c r="I81" s="29" t="s">
        <v>24</v>
      </c>
      <c r="J81" s="49">
        <f t="shared" ref="J81" si="29">SUM(J82:J84)</f>
        <v>0</v>
      </c>
      <c r="K81" s="11">
        <v>0</v>
      </c>
      <c r="L81" s="11">
        <v>0</v>
      </c>
      <c r="M81" s="11">
        <v>0</v>
      </c>
      <c r="N81" s="11">
        <v>0</v>
      </c>
      <c r="O81" s="11">
        <v>0</v>
      </c>
      <c r="P81" s="44"/>
      <c r="Q81" s="44"/>
      <c r="R81" s="44"/>
      <c r="S81" s="44"/>
      <c r="T81" s="44"/>
      <c r="U81" s="44"/>
    </row>
    <row r="82" spans="1:21" s="2" customFormat="1" ht="22.5">
      <c r="A82" s="64"/>
      <c r="B82" s="64"/>
      <c r="C82" s="64"/>
      <c r="D82" s="30" t="s">
        <v>25</v>
      </c>
      <c r="E82" s="61"/>
      <c r="F82" s="61" t="s">
        <v>24</v>
      </c>
      <c r="G82" s="61" t="s">
        <v>24</v>
      </c>
      <c r="H82" s="61" t="s">
        <v>24</v>
      </c>
      <c r="I82" s="61" t="s">
        <v>24</v>
      </c>
      <c r="J82" s="62"/>
      <c r="K82" s="56">
        <v>0</v>
      </c>
      <c r="L82" s="56">
        <v>0</v>
      </c>
      <c r="M82" s="56">
        <v>0</v>
      </c>
      <c r="N82" s="56">
        <v>0</v>
      </c>
      <c r="O82" s="56">
        <v>0</v>
      </c>
      <c r="P82" s="44"/>
      <c r="Q82" s="44"/>
      <c r="R82" s="44"/>
      <c r="S82" s="44"/>
      <c r="T82" s="44"/>
      <c r="U82" s="44"/>
    </row>
    <row r="83" spans="1:21" s="2" customFormat="1" ht="45">
      <c r="A83" s="64"/>
      <c r="B83" s="64"/>
      <c r="C83" s="64"/>
      <c r="D83" s="31" t="s">
        <v>26</v>
      </c>
      <c r="E83" s="61"/>
      <c r="F83" s="61"/>
      <c r="G83" s="61"/>
      <c r="H83" s="61"/>
      <c r="I83" s="61"/>
      <c r="J83" s="62"/>
      <c r="K83" s="68"/>
      <c r="L83" s="68"/>
      <c r="M83" s="68"/>
      <c r="N83" s="68"/>
      <c r="O83" s="68"/>
      <c r="P83" s="44"/>
      <c r="Q83" s="44"/>
      <c r="R83" s="44"/>
      <c r="S83" s="44"/>
      <c r="T83" s="44"/>
      <c r="U83" s="44"/>
    </row>
    <row r="84" spans="1:21" s="2" customFormat="1" ht="94.5" customHeight="1">
      <c r="A84" s="64"/>
      <c r="B84" s="64"/>
      <c r="C84" s="64"/>
      <c r="D84" s="30" t="s">
        <v>34</v>
      </c>
      <c r="E84" s="29"/>
      <c r="F84" s="29" t="s">
        <v>24</v>
      </c>
      <c r="G84" s="29" t="s">
        <v>24</v>
      </c>
      <c r="H84" s="29" t="s">
        <v>24</v>
      </c>
      <c r="I84" s="29" t="s">
        <v>24</v>
      </c>
      <c r="J84" s="49">
        <v>0</v>
      </c>
      <c r="K84" s="11">
        <v>0</v>
      </c>
      <c r="L84" s="11">
        <v>0</v>
      </c>
      <c r="M84" s="11">
        <v>0</v>
      </c>
      <c r="N84" s="11">
        <v>0</v>
      </c>
      <c r="O84" s="11">
        <v>0</v>
      </c>
      <c r="P84" s="44"/>
      <c r="Q84" s="44"/>
      <c r="R84" s="44"/>
      <c r="S84" s="44"/>
      <c r="T84" s="44"/>
      <c r="U84" s="44"/>
    </row>
    <row r="85" spans="1:21" s="2" customFormat="1">
      <c r="A85" s="64"/>
      <c r="B85" s="71" t="s">
        <v>35</v>
      </c>
      <c r="C85" s="64" t="s">
        <v>62</v>
      </c>
      <c r="D85" s="30" t="s">
        <v>23</v>
      </c>
      <c r="E85" s="29"/>
      <c r="F85" s="29" t="s">
        <v>24</v>
      </c>
      <c r="G85" s="29" t="s">
        <v>24</v>
      </c>
      <c r="H85" s="29" t="s">
        <v>24</v>
      </c>
      <c r="I85" s="29" t="s">
        <v>24</v>
      </c>
      <c r="J85" s="49">
        <f>J86+J88+J89+J90</f>
        <v>150</v>
      </c>
      <c r="K85" s="49">
        <f>K86+K88+K89+K90</f>
        <v>200</v>
      </c>
      <c r="L85" s="11">
        <v>0</v>
      </c>
      <c r="M85" s="11">
        <v>0</v>
      </c>
      <c r="N85" s="11">
        <v>0</v>
      </c>
      <c r="O85" s="11">
        <v>0</v>
      </c>
      <c r="P85" s="44"/>
      <c r="Q85" s="44"/>
      <c r="R85" s="44"/>
      <c r="S85" s="44"/>
      <c r="T85" s="44"/>
      <c r="U85" s="44"/>
    </row>
    <row r="86" spans="1:21" s="2" customFormat="1" ht="22.5">
      <c r="A86" s="64"/>
      <c r="B86" s="71"/>
      <c r="C86" s="64"/>
      <c r="D86" s="30" t="s">
        <v>36</v>
      </c>
      <c r="E86" s="61"/>
      <c r="F86" s="61" t="s">
        <v>24</v>
      </c>
      <c r="G86" s="61" t="s">
        <v>24</v>
      </c>
      <c r="H86" s="61" t="s">
        <v>24</v>
      </c>
      <c r="I86" s="61" t="s">
        <v>24</v>
      </c>
      <c r="J86" s="62"/>
      <c r="K86" s="56"/>
      <c r="L86" s="56"/>
      <c r="M86" s="56"/>
      <c r="N86" s="56"/>
      <c r="O86" s="56"/>
      <c r="P86" s="44"/>
      <c r="Q86" s="44"/>
      <c r="R86" s="44"/>
      <c r="S86" s="44"/>
      <c r="T86" s="44"/>
      <c r="U86" s="44"/>
    </row>
    <row r="87" spans="1:21" s="2" customFormat="1" ht="45">
      <c r="A87" s="64"/>
      <c r="B87" s="71"/>
      <c r="C87" s="64"/>
      <c r="D87" s="30" t="s">
        <v>26</v>
      </c>
      <c r="E87" s="61"/>
      <c r="F87" s="61"/>
      <c r="G87" s="61"/>
      <c r="H87" s="61"/>
      <c r="I87" s="61"/>
      <c r="J87" s="62"/>
      <c r="K87" s="68"/>
      <c r="L87" s="68"/>
      <c r="M87" s="68"/>
      <c r="N87" s="68"/>
      <c r="O87" s="68"/>
      <c r="P87" s="44"/>
      <c r="Q87" s="44"/>
      <c r="R87" s="44"/>
      <c r="S87" s="44"/>
      <c r="T87" s="44"/>
      <c r="U87" s="44"/>
    </row>
    <row r="88" spans="1:21" s="2" customFormat="1" ht="33.75">
      <c r="A88" s="64"/>
      <c r="B88" s="71"/>
      <c r="C88" s="64"/>
      <c r="D88" s="30" t="s">
        <v>37</v>
      </c>
      <c r="E88" s="29"/>
      <c r="F88" s="29" t="s">
        <v>24</v>
      </c>
      <c r="G88" s="29" t="s">
        <v>24</v>
      </c>
      <c r="H88" s="29" t="s">
        <v>24</v>
      </c>
      <c r="I88" s="29" t="s">
        <v>24</v>
      </c>
      <c r="J88" s="49"/>
      <c r="K88" s="10"/>
      <c r="L88" s="10"/>
      <c r="M88" s="10"/>
      <c r="N88" s="10"/>
      <c r="O88" s="10"/>
      <c r="P88" s="44"/>
      <c r="Q88" s="44"/>
      <c r="R88" s="44"/>
      <c r="S88" s="44"/>
      <c r="T88" s="44"/>
      <c r="U88" s="44"/>
    </row>
    <row r="89" spans="1:21" s="2" customFormat="1" ht="45">
      <c r="A89" s="64"/>
      <c r="B89" s="71"/>
      <c r="C89" s="64"/>
      <c r="D89" s="30" t="s">
        <v>38</v>
      </c>
      <c r="E89" s="29"/>
      <c r="F89" s="29"/>
      <c r="G89" s="29"/>
      <c r="H89" s="29"/>
      <c r="I89" s="29"/>
      <c r="J89" s="49"/>
      <c r="K89" s="10"/>
      <c r="L89" s="10"/>
      <c r="M89" s="10"/>
      <c r="N89" s="10"/>
      <c r="O89" s="10"/>
      <c r="P89" s="44"/>
      <c r="Q89" s="44"/>
      <c r="R89" s="44"/>
      <c r="S89" s="44"/>
      <c r="T89" s="44"/>
      <c r="U89" s="44"/>
    </row>
    <row r="90" spans="1:21" s="2" customFormat="1" ht="56.25">
      <c r="A90" s="64"/>
      <c r="B90" s="71"/>
      <c r="C90" s="64"/>
      <c r="D90" s="30" t="s">
        <v>39</v>
      </c>
      <c r="E90" s="29"/>
      <c r="F90" s="29"/>
      <c r="G90" s="29"/>
      <c r="H90" s="29"/>
      <c r="I90" s="29"/>
      <c r="J90" s="49">
        <v>150</v>
      </c>
      <c r="K90" s="8">
        <v>200</v>
      </c>
      <c r="L90" s="10"/>
      <c r="M90" s="10"/>
      <c r="N90" s="10"/>
      <c r="O90" s="10"/>
      <c r="P90" s="44"/>
      <c r="Q90" s="44"/>
      <c r="R90" s="44"/>
      <c r="S90" s="44"/>
      <c r="T90" s="44"/>
      <c r="U90" s="44"/>
    </row>
    <row r="91" spans="1:21" s="2" customFormat="1">
      <c r="A91" s="64"/>
      <c r="B91" s="64" t="s">
        <v>40</v>
      </c>
      <c r="C91" s="64" t="s">
        <v>51</v>
      </c>
      <c r="D91" s="30" t="s">
        <v>23</v>
      </c>
      <c r="E91" s="29"/>
      <c r="F91" s="29" t="s">
        <v>24</v>
      </c>
      <c r="G91" s="29" t="s">
        <v>24</v>
      </c>
      <c r="H91" s="29" t="s">
        <v>24</v>
      </c>
      <c r="I91" s="29" t="s">
        <v>24</v>
      </c>
      <c r="J91" s="49">
        <f t="shared" ref="J91:O91" si="30">J92</f>
        <v>7912</v>
      </c>
      <c r="K91" s="49">
        <f t="shared" si="30"/>
        <v>8112.8</v>
      </c>
      <c r="L91" s="49">
        <f t="shared" si="30"/>
        <v>8166.2</v>
      </c>
      <c r="M91" s="49">
        <f t="shared" si="30"/>
        <v>8244.2999999999993</v>
      </c>
      <c r="N91" s="49">
        <f t="shared" si="30"/>
        <v>8244.2999999999993</v>
      </c>
      <c r="O91" s="49">
        <f t="shared" si="30"/>
        <v>8244.2999999999993</v>
      </c>
      <c r="P91" s="44"/>
      <c r="Q91" s="44"/>
      <c r="R91" s="44"/>
      <c r="S91" s="44"/>
      <c r="T91" s="44"/>
      <c r="U91" s="44"/>
    </row>
    <row r="92" spans="1:21" s="2" customFormat="1" ht="22.5">
      <c r="A92" s="64"/>
      <c r="B92" s="64"/>
      <c r="C92" s="64"/>
      <c r="D92" s="30" t="s">
        <v>36</v>
      </c>
      <c r="E92" s="61"/>
      <c r="F92" s="61" t="s">
        <v>24</v>
      </c>
      <c r="G92" s="61" t="s">
        <v>24</v>
      </c>
      <c r="H92" s="61" t="s">
        <v>24</v>
      </c>
      <c r="I92" s="61" t="s">
        <v>24</v>
      </c>
      <c r="J92" s="62">
        <v>7912</v>
      </c>
      <c r="K92" s="56">
        <v>8112.8</v>
      </c>
      <c r="L92" s="56">
        <v>8166.2</v>
      </c>
      <c r="M92" s="56">
        <v>8244.2999999999993</v>
      </c>
      <c r="N92" s="56">
        <v>8244.2999999999993</v>
      </c>
      <c r="O92" s="56">
        <v>8244.2999999999993</v>
      </c>
      <c r="P92" s="44"/>
      <c r="Q92" s="44"/>
      <c r="R92" s="44"/>
      <c r="S92" s="44"/>
      <c r="T92" s="44"/>
      <c r="U92" s="44"/>
    </row>
    <row r="93" spans="1:21" s="2" customFormat="1" ht="45">
      <c r="A93" s="64"/>
      <c r="B93" s="64"/>
      <c r="C93" s="64"/>
      <c r="D93" s="31" t="s">
        <v>26</v>
      </c>
      <c r="E93" s="61"/>
      <c r="F93" s="61"/>
      <c r="G93" s="61"/>
      <c r="H93" s="61"/>
      <c r="I93" s="61"/>
      <c r="J93" s="62"/>
      <c r="K93" s="68"/>
      <c r="L93" s="68"/>
      <c r="M93" s="68"/>
      <c r="N93" s="68"/>
      <c r="O93" s="68"/>
      <c r="P93" s="44"/>
      <c r="Q93" s="44"/>
      <c r="R93" s="44"/>
      <c r="S93" s="44"/>
      <c r="T93" s="44"/>
      <c r="U93" s="44"/>
    </row>
    <row r="94" spans="1:21" s="2" customFormat="1">
      <c r="A94" s="64"/>
      <c r="B94" s="64"/>
      <c r="C94" s="64"/>
      <c r="D94" s="30" t="s">
        <v>41</v>
      </c>
      <c r="E94" s="61"/>
      <c r="F94" s="61" t="s">
        <v>24</v>
      </c>
      <c r="G94" s="61" t="s">
        <v>24</v>
      </c>
      <c r="H94" s="61" t="s">
        <v>24</v>
      </c>
      <c r="I94" s="61" t="s">
        <v>24</v>
      </c>
      <c r="J94" s="62"/>
      <c r="K94" s="69"/>
      <c r="L94" s="69"/>
      <c r="M94" s="69"/>
      <c r="N94" s="69"/>
      <c r="O94" s="69"/>
      <c r="P94" s="44"/>
      <c r="Q94" s="44"/>
      <c r="R94" s="44"/>
      <c r="S94" s="44"/>
      <c r="T94" s="44"/>
      <c r="U94" s="44"/>
    </row>
    <row r="95" spans="1:21" s="2" customFormat="1" ht="33.75">
      <c r="A95" s="64"/>
      <c r="B95" s="64"/>
      <c r="C95" s="64"/>
      <c r="D95" s="31" t="s">
        <v>27</v>
      </c>
      <c r="E95" s="61"/>
      <c r="F95" s="61"/>
      <c r="G95" s="61"/>
      <c r="H95" s="61"/>
      <c r="I95" s="61"/>
      <c r="J95" s="62"/>
      <c r="K95" s="70"/>
      <c r="L95" s="70"/>
      <c r="M95" s="70"/>
      <c r="N95" s="70"/>
      <c r="O95" s="70"/>
      <c r="P95" s="44"/>
      <c r="Q95" s="44"/>
      <c r="R95" s="44"/>
      <c r="S95" s="44"/>
      <c r="T95" s="44"/>
      <c r="U95" s="44"/>
    </row>
    <row r="96" spans="1:21" s="2" customFormat="1" ht="33.75">
      <c r="A96" s="64"/>
      <c r="B96" s="64"/>
      <c r="C96" s="64"/>
      <c r="D96" s="30" t="s">
        <v>28</v>
      </c>
      <c r="E96" s="29"/>
      <c r="F96" s="29" t="s">
        <v>24</v>
      </c>
      <c r="G96" s="29" t="s">
        <v>24</v>
      </c>
      <c r="H96" s="29" t="s">
        <v>24</v>
      </c>
      <c r="I96" s="29" t="s">
        <v>24</v>
      </c>
      <c r="J96" s="49"/>
      <c r="K96" s="10"/>
      <c r="L96" s="10"/>
      <c r="M96" s="10"/>
      <c r="N96" s="10"/>
      <c r="O96" s="10"/>
      <c r="P96" s="44"/>
      <c r="Q96" s="44"/>
      <c r="R96" s="44"/>
      <c r="S96" s="44"/>
      <c r="T96" s="44"/>
      <c r="U96" s="44"/>
    </row>
    <row r="97" spans="1:21" s="2" customFormat="1" ht="45">
      <c r="A97" s="64"/>
      <c r="B97" s="64"/>
      <c r="C97" s="64"/>
      <c r="D97" s="30" t="s">
        <v>42</v>
      </c>
      <c r="E97" s="29"/>
      <c r="F97" s="29"/>
      <c r="G97" s="29"/>
      <c r="H97" s="29"/>
      <c r="I97" s="29"/>
      <c r="J97" s="27"/>
      <c r="K97" s="10"/>
      <c r="L97" s="10"/>
      <c r="M97" s="10"/>
      <c r="N97" s="10"/>
      <c r="O97" s="10"/>
      <c r="P97" s="44"/>
      <c r="Q97" s="44"/>
      <c r="R97" s="44"/>
      <c r="S97" s="44"/>
      <c r="T97" s="44"/>
      <c r="U97" s="44"/>
    </row>
    <row r="98" spans="1:21" s="2" customFormat="1" ht="56.25">
      <c r="A98" s="64"/>
      <c r="B98" s="64"/>
      <c r="C98" s="64"/>
      <c r="D98" s="30" t="s">
        <v>30</v>
      </c>
      <c r="E98" s="29"/>
      <c r="F98" s="29"/>
      <c r="G98" s="29"/>
      <c r="H98" s="29"/>
      <c r="I98" s="29"/>
      <c r="J98" s="27"/>
      <c r="K98" s="10"/>
      <c r="L98" s="10"/>
      <c r="M98" s="10"/>
      <c r="N98" s="10"/>
      <c r="O98" s="10"/>
      <c r="P98" s="44"/>
      <c r="Q98" s="44"/>
      <c r="R98" s="44"/>
      <c r="S98" s="44"/>
      <c r="T98" s="44"/>
      <c r="U98" s="44"/>
    </row>
    <row r="99" spans="1:21" s="2" customFormat="1">
      <c r="P99" s="44"/>
      <c r="Q99" s="44"/>
      <c r="R99" s="44"/>
      <c r="S99" s="44"/>
      <c r="T99" s="44"/>
      <c r="U99" s="44"/>
    </row>
    <row r="100" spans="1:21" s="2" customFormat="1">
      <c r="P100" s="44"/>
      <c r="Q100" s="44"/>
      <c r="R100" s="44"/>
      <c r="S100" s="44"/>
      <c r="T100" s="44"/>
      <c r="U100" s="44"/>
    </row>
    <row r="101" spans="1:21" s="2" customFormat="1"/>
    <row r="102" spans="1:21" s="2" customFormat="1"/>
    <row r="103" spans="1:21" s="2" customFormat="1"/>
    <row r="104" spans="1:21" s="2" customFormat="1"/>
    <row r="105" spans="1:21" s="2" customFormat="1"/>
    <row r="106" spans="1:21" s="2" customFormat="1"/>
    <row r="107" spans="1:21" s="2" customFormat="1"/>
    <row r="108" spans="1:21" s="2" customFormat="1"/>
    <row r="109" spans="1:21" s="2" customFormat="1"/>
    <row r="110" spans="1:21" s="2" customFormat="1"/>
    <row r="111" spans="1:21" s="2" customFormat="1"/>
    <row r="112" spans="1:21" s="2" customFormat="1"/>
    <row r="113" s="2" customFormat="1"/>
    <row r="114" s="2" customFormat="1"/>
    <row r="115" s="2" customFormat="1"/>
    <row r="116" s="2" customFormat="1"/>
    <row r="117" s="2" customFormat="1"/>
    <row r="118" s="2" customFormat="1"/>
    <row r="119" s="2" customFormat="1"/>
    <row r="120" s="2" customFormat="1"/>
    <row r="121" s="2" customFormat="1"/>
    <row r="122" s="2" customFormat="1"/>
    <row r="123" s="2" customFormat="1"/>
    <row r="124" s="2" customFormat="1"/>
    <row r="125" s="2" customFormat="1"/>
    <row r="126" s="2" customFormat="1"/>
    <row r="127" s="2" customFormat="1"/>
    <row r="128" s="2" customFormat="1"/>
    <row r="129" s="2" customFormat="1"/>
    <row r="130" s="2" customFormat="1"/>
    <row r="131" s="2" customFormat="1"/>
    <row r="132" s="2" customFormat="1"/>
    <row r="133" s="2" customFormat="1"/>
    <row r="134" s="2" customFormat="1"/>
    <row r="135" s="2" customFormat="1"/>
    <row r="136" s="2" customFormat="1"/>
    <row r="137" s="2" customFormat="1"/>
    <row r="138" s="2" customFormat="1"/>
    <row r="139" s="2" customFormat="1"/>
    <row r="140" s="2" customFormat="1"/>
    <row r="141" s="2" customFormat="1"/>
    <row r="142" s="2" customFormat="1"/>
    <row r="143" s="2" customFormat="1"/>
    <row r="144" s="2" customFormat="1"/>
    <row r="145" s="2" customFormat="1"/>
    <row r="146" s="2" customFormat="1"/>
    <row r="147" s="2" customFormat="1"/>
    <row r="148" s="2" customFormat="1"/>
    <row r="149" s="2" customFormat="1"/>
    <row r="150" s="2" customFormat="1"/>
    <row r="151" s="2" customFormat="1"/>
    <row r="152" s="2" customFormat="1"/>
    <row r="153" s="2" customFormat="1"/>
    <row r="154" s="2" customFormat="1"/>
    <row r="155" s="2" customFormat="1"/>
    <row r="156" s="2" customFormat="1"/>
    <row r="157" s="2" customFormat="1"/>
    <row r="158" s="2" customFormat="1"/>
    <row r="159" s="2" customFormat="1"/>
    <row r="160" s="2" customFormat="1"/>
    <row r="161" s="2" customFormat="1"/>
    <row r="162" s="2" customFormat="1"/>
    <row r="163" s="2" customFormat="1"/>
    <row r="164" s="2" customFormat="1"/>
    <row r="165" s="2" customFormat="1"/>
    <row r="166" s="2" customFormat="1"/>
    <row r="167" s="2" customFormat="1"/>
    <row r="168" s="2" customFormat="1"/>
    <row r="169" s="2" customFormat="1"/>
    <row r="170" s="2" customFormat="1"/>
    <row r="171" s="2" customFormat="1"/>
    <row r="172" s="2" customFormat="1"/>
    <row r="173" s="2" customFormat="1"/>
    <row r="174" s="2" customFormat="1"/>
    <row r="175" s="2" customFormat="1"/>
    <row r="176" s="2" customFormat="1"/>
    <row r="177" s="2" customFormat="1"/>
    <row r="178" s="2" customFormat="1"/>
    <row r="179" s="2" customFormat="1"/>
    <row r="180" s="2" customFormat="1"/>
    <row r="181" s="2" customFormat="1"/>
    <row r="182" s="2" customFormat="1"/>
    <row r="183" s="2" customFormat="1"/>
    <row r="184" s="2" customFormat="1"/>
    <row r="185" s="2" customFormat="1"/>
    <row r="186" s="2" customFormat="1"/>
    <row r="187" s="2" customFormat="1"/>
    <row r="188" s="2" customFormat="1"/>
    <row r="189" s="2" customFormat="1"/>
    <row r="190" s="2" customFormat="1"/>
    <row r="191" s="2" customFormat="1"/>
    <row r="192" s="2" customFormat="1"/>
    <row r="193" s="2" customFormat="1"/>
    <row r="194" s="2" customFormat="1"/>
    <row r="195" s="2" customFormat="1"/>
    <row r="196" s="2" customFormat="1"/>
    <row r="197" s="2" customFormat="1"/>
    <row r="198" s="2" customFormat="1"/>
    <row r="199" s="2" customFormat="1"/>
    <row r="200" s="2" customFormat="1"/>
    <row r="201" s="2" customFormat="1"/>
    <row r="202" s="2" customFormat="1"/>
    <row r="203" s="2" customFormat="1"/>
    <row r="204" s="2" customFormat="1"/>
    <row r="205" s="2" customFormat="1"/>
    <row r="206" s="2" customFormat="1"/>
    <row r="207" s="2" customFormat="1"/>
    <row r="208" s="2" customFormat="1"/>
    <row r="209" s="2" customFormat="1"/>
    <row r="210" s="2" customFormat="1"/>
    <row r="211" s="2" customFormat="1"/>
    <row r="212" s="2" customFormat="1"/>
    <row r="213" s="2" customFormat="1"/>
    <row r="214" s="2" customFormat="1"/>
    <row r="215" s="2" customFormat="1"/>
    <row r="216" s="2" customFormat="1"/>
    <row r="217" s="2" customFormat="1"/>
    <row r="218" s="2" customFormat="1"/>
    <row r="219" s="2" customFormat="1"/>
    <row r="220" s="2" customFormat="1"/>
    <row r="221" s="2" customFormat="1"/>
    <row r="222" s="2" customFormat="1"/>
    <row r="223" s="2" customFormat="1"/>
    <row r="224" s="2" customFormat="1"/>
    <row r="225" s="2" customFormat="1"/>
    <row r="226" s="2" customFormat="1"/>
    <row r="227" s="2" customFormat="1"/>
    <row r="228" s="2" customFormat="1"/>
    <row r="229" s="2" customFormat="1"/>
    <row r="230" s="2" customFormat="1"/>
    <row r="231" s="2" customFormat="1"/>
    <row r="232" s="2" customFormat="1"/>
    <row r="233" s="2" customFormat="1"/>
    <row r="234" s="2" customFormat="1"/>
    <row r="235" s="2" customFormat="1"/>
    <row r="236" s="2" customFormat="1"/>
    <row r="237" s="2" customFormat="1"/>
    <row r="238" s="2" customFormat="1"/>
    <row r="239" s="2" customFormat="1"/>
    <row r="240" s="2" customFormat="1"/>
    <row r="241" s="2" customFormat="1"/>
    <row r="242" s="2" customFormat="1"/>
    <row r="243" s="2" customFormat="1"/>
    <row r="244" s="2" customFormat="1"/>
    <row r="245" s="2" customFormat="1"/>
    <row r="246" s="2" customFormat="1"/>
    <row r="247" s="2" customFormat="1"/>
    <row r="248" s="2" customFormat="1"/>
    <row r="249" s="2" customFormat="1"/>
    <row r="250" s="2" customFormat="1"/>
    <row r="251" s="2" customFormat="1"/>
    <row r="252" s="2" customFormat="1"/>
    <row r="253" s="2" customFormat="1"/>
    <row r="254" s="2" customFormat="1"/>
    <row r="255" s="2" customFormat="1"/>
    <row r="256" s="2" customFormat="1"/>
    <row r="257" s="2" customFormat="1"/>
    <row r="258" s="2" customFormat="1"/>
    <row r="259" s="2" customFormat="1"/>
    <row r="260" s="2" customFormat="1"/>
    <row r="261" s="2" customFormat="1"/>
    <row r="262" s="2" customFormat="1"/>
    <row r="263" s="2" customFormat="1"/>
    <row r="264" s="2" customFormat="1"/>
    <row r="265" s="2" customFormat="1"/>
    <row r="266" s="2" customFormat="1"/>
    <row r="267" s="2" customFormat="1"/>
    <row r="268" s="2" customFormat="1"/>
    <row r="269" s="2" customFormat="1"/>
    <row r="270" s="2" customFormat="1"/>
    <row r="271" s="2" customFormat="1"/>
    <row r="272" s="2" customFormat="1"/>
    <row r="273" s="2" customFormat="1"/>
    <row r="274" s="2" customFormat="1"/>
    <row r="275" s="2" customFormat="1"/>
    <row r="276" s="2" customFormat="1"/>
    <row r="277" s="2" customFormat="1"/>
    <row r="278" s="2" customFormat="1"/>
    <row r="279" s="2" customFormat="1"/>
    <row r="280" s="2" customFormat="1"/>
    <row r="281" s="2" customFormat="1"/>
    <row r="282" s="2" customFormat="1"/>
    <row r="283" s="2" customFormat="1"/>
    <row r="284" s="2" customFormat="1"/>
    <row r="285" s="2" customFormat="1"/>
    <row r="286" s="2" customFormat="1"/>
    <row r="287" s="2" customFormat="1"/>
    <row r="288" s="2" customFormat="1"/>
    <row r="289" s="2" customFormat="1"/>
    <row r="290" s="2" customFormat="1"/>
    <row r="291" s="2" customFormat="1"/>
    <row r="292" s="2" customFormat="1"/>
    <row r="293" s="2" customFormat="1"/>
    <row r="294" s="2" customFormat="1"/>
    <row r="295" s="2" customFormat="1"/>
    <row r="296" s="2" customFormat="1"/>
    <row r="297" s="2" customFormat="1"/>
    <row r="298" s="2" customFormat="1"/>
    <row r="299" s="2" customFormat="1"/>
    <row r="300" s="2" customFormat="1"/>
    <row r="301" s="2" customFormat="1"/>
    <row r="302" s="2" customFormat="1"/>
    <row r="303" s="2" customFormat="1"/>
    <row r="304" s="2" customFormat="1"/>
    <row r="305" s="2" customFormat="1"/>
    <row r="306" s="2" customFormat="1"/>
    <row r="307" s="2" customFormat="1"/>
    <row r="308" s="2" customFormat="1"/>
    <row r="309" s="2" customFormat="1"/>
    <row r="310" s="2" customFormat="1"/>
    <row r="311" s="2" customFormat="1"/>
    <row r="312" s="2" customFormat="1"/>
    <row r="313" s="2" customFormat="1"/>
    <row r="314" s="2" customFormat="1"/>
    <row r="315" s="2" customFormat="1"/>
    <row r="316" s="2" customFormat="1"/>
    <row r="317" s="2" customFormat="1"/>
    <row r="318" s="2" customFormat="1"/>
    <row r="319" s="2" customFormat="1"/>
    <row r="320" s="2" customFormat="1"/>
    <row r="321" s="2" customFormat="1"/>
    <row r="322" s="2" customFormat="1"/>
    <row r="323" s="2" customFormat="1"/>
    <row r="324" s="2" customFormat="1"/>
    <row r="325" s="2" customFormat="1"/>
    <row r="326" s="2" customFormat="1"/>
    <row r="327" s="2" customFormat="1"/>
    <row r="328" s="2" customFormat="1"/>
    <row r="329" s="2" customFormat="1"/>
    <row r="330" s="2" customFormat="1"/>
    <row r="331" s="2" customFormat="1"/>
    <row r="332" s="2" customFormat="1"/>
    <row r="333" s="2" customFormat="1"/>
    <row r="334" s="2" customFormat="1"/>
    <row r="335" s="2" customFormat="1"/>
    <row r="336" s="2" customFormat="1"/>
    <row r="337" s="2" customFormat="1"/>
    <row r="338" s="2" customFormat="1"/>
    <row r="339" s="2" customFormat="1"/>
    <row r="340" s="2" customFormat="1"/>
    <row r="341" s="2" customFormat="1"/>
    <row r="342" s="2" customFormat="1"/>
    <row r="343" s="2" customFormat="1"/>
    <row r="344" s="2" customFormat="1"/>
    <row r="345" s="2" customFormat="1"/>
    <row r="346" s="2" customFormat="1"/>
    <row r="347" s="2" customFormat="1"/>
    <row r="348" s="2" customFormat="1"/>
    <row r="349" s="2" customFormat="1"/>
    <row r="350" s="2" customFormat="1"/>
    <row r="351" s="2" customFormat="1"/>
    <row r="352" s="2" customFormat="1"/>
    <row r="353" s="2" customFormat="1"/>
    <row r="354" s="2" customFormat="1"/>
    <row r="355" s="2" customFormat="1"/>
    <row r="356" s="2" customFormat="1"/>
    <row r="357" s="2" customFormat="1"/>
    <row r="358" s="2" customFormat="1"/>
    <row r="359" s="2" customFormat="1"/>
    <row r="360" s="2" customFormat="1"/>
    <row r="361" s="2" customFormat="1"/>
    <row r="362" s="2" customFormat="1"/>
    <row r="363" s="2" customFormat="1"/>
    <row r="364" s="2" customFormat="1"/>
    <row r="365" s="2" customFormat="1"/>
    <row r="366" s="2" customFormat="1"/>
    <row r="367" s="2" customFormat="1"/>
    <row r="368" s="2" customFormat="1"/>
    <row r="369" s="2" customFormat="1"/>
    <row r="370" s="2" customFormat="1"/>
    <row r="371" s="2" customFormat="1"/>
    <row r="372" s="2" customFormat="1"/>
    <row r="373" s="2" customFormat="1"/>
    <row r="374" s="2" customFormat="1"/>
    <row r="375" s="2" customFormat="1"/>
    <row r="376" s="2" customFormat="1"/>
    <row r="377" s="2" customFormat="1"/>
    <row r="378" s="2" customFormat="1"/>
    <row r="379" s="2" customFormat="1"/>
    <row r="380" s="2" customFormat="1"/>
    <row r="381" s="2" customFormat="1"/>
    <row r="382" s="2" customFormat="1"/>
    <row r="383" s="2" customFormat="1"/>
    <row r="384" s="2" customFormat="1"/>
    <row r="385" s="2" customFormat="1"/>
    <row r="386" s="2" customFormat="1"/>
    <row r="387" s="2" customFormat="1"/>
    <row r="388" s="2" customFormat="1"/>
    <row r="389" s="2" customFormat="1"/>
    <row r="390" s="2" customFormat="1"/>
    <row r="391" s="2" customFormat="1"/>
    <row r="392" s="2" customFormat="1"/>
    <row r="393" s="2" customFormat="1"/>
    <row r="394" s="2" customFormat="1"/>
    <row r="395" s="2" customFormat="1"/>
    <row r="396" s="2" customFormat="1"/>
    <row r="397" s="2" customFormat="1"/>
    <row r="398" s="2" customFormat="1"/>
    <row r="399" s="2" customFormat="1"/>
    <row r="400" s="2" customFormat="1"/>
    <row r="401" s="2" customFormat="1"/>
    <row r="402" s="2" customFormat="1"/>
    <row r="403" s="2" customFormat="1"/>
    <row r="404" s="2" customFormat="1"/>
    <row r="405" s="2" customFormat="1"/>
    <row r="406" s="2" customFormat="1"/>
    <row r="407" s="2" customFormat="1"/>
    <row r="408" s="2" customFormat="1"/>
    <row r="409" s="2" customFormat="1"/>
    <row r="410" s="2" customFormat="1"/>
    <row r="411" s="2" customFormat="1"/>
    <row r="412" s="2" customFormat="1"/>
    <row r="413" s="2" customFormat="1"/>
    <row r="414" s="2" customFormat="1"/>
    <row r="415" s="2" customFormat="1"/>
    <row r="416" s="2" customFormat="1"/>
    <row r="417" s="2" customFormat="1"/>
    <row r="418" s="2" customFormat="1"/>
    <row r="419" s="2" customFormat="1"/>
    <row r="420" s="2" customFormat="1"/>
    <row r="421" s="2" customFormat="1"/>
    <row r="422" s="2" customFormat="1"/>
    <row r="423" s="2" customFormat="1"/>
    <row r="424" s="2" customFormat="1"/>
    <row r="425" s="2" customFormat="1"/>
    <row r="426" s="2" customFormat="1"/>
    <row r="427" s="2" customFormat="1"/>
    <row r="428" s="2" customFormat="1"/>
    <row r="429" s="2" customFormat="1"/>
    <row r="430" s="2" customFormat="1"/>
    <row r="431" s="2" customFormat="1"/>
    <row r="432" s="2" customFormat="1"/>
    <row r="433" s="2" customFormat="1"/>
    <row r="434" s="2" customFormat="1"/>
    <row r="435" s="2" customFormat="1"/>
    <row r="436" s="2" customFormat="1"/>
    <row r="437" s="2" customFormat="1"/>
    <row r="438" s="2" customFormat="1"/>
  </sheetData>
  <mergeCells count="226">
    <mergeCell ref="C11:N11"/>
    <mergeCell ref="M66:M67"/>
    <mergeCell ref="N66:N67"/>
    <mergeCell ref="O66:O67"/>
    <mergeCell ref="N43:N44"/>
    <mergeCell ref="N39:N40"/>
    <mergeCell ref="O39:O40"/>
    <mergeCell ref="E39:E40"/>
    <mergeCell ref="F39:F40"/>
    <mergeCell ref="G39:G40"/>
    <mergeCell ref="E49:E50"/>
    <mergeCell ref="F49:F50"/>
    <mergeCell ref="A15:C16"/>
    <mergeCell ref="A38:A41"/>
    <mergeCell ref="B38:B41"/>
    <mergeCell ref="C38:C41"/>
    <mergeCell ref="A48:A55"/>
    <mergeCell ref="B48:B55"/>
    <mergeCell ref="C48:C55"/>
    <mergeCell ref="G49:G50"/>
    <mergeCell ref="N49:N50"/>
    <mergeCell ref="M51:M52"/>
    <mergeCell ref="N51:N52"/>
    <mergeCell ref="A20:A29"/>
    <mergeCell ref="Q21:Q22"/>
    <mergeCell ref="Q23:Q25"/>
    <mergeCell ref="L23:L25"/>
    <mergeCell ref="M23:M25"/>
    <mergeCell ref="N23:N25"/>
    <mergeCell ref="O23:O25"/>
    <mergeCell ref="C20:C29"/>
    <mergeCell ref="E21:E22"/>
    <mergeCell ref="F21:F22"/>
    <mergeCell ref="G21:G22"/>
    <mergeCell ref="M21:M22"/>
    <mergeCell ref="B20:B29"/>
    <mergeCell ref="D24:D25"/>
    <mergeCell ref="A17:A18"/>
    <mergeCell ref="B17:B18"/>
    <mergeCell ref="C17:C18"/>
    <mergeCell ref="D17:D18"/>
    <mergeCell ref="E17:I17"/>
    <mergeCell ref="P23:P25"/>
    <mergeCell ref="N21:N22"/>
    <mergeCell ref="O21:O22"/>
    <mergeCell ref="P21:P22"/>
    <mergeCell ref="E23:E25"/>
    <mergeCell ref="F23:F25"/>
    <mergeCell ref="G23:G25"/>
    <mergeCell ref="H23:H25"/>
    <mergeCell ref="I23:I25"/>
    <mergeCell ref="J23:J25"/>
    <mergeCell ref="K23:K25"/>
    <mergeCell ref="H21:H22"/>
    <mergeCell ref="I21:I22"/>
    <mergeCell ref="J21:J22"/>
    <mergeCell ref="K21:K22"/>
    <mergeCell ref="L21:L22"/>
    <mergeCell ref="A30:A37"/>
    <mergeCell ref="B30:B37"/>
    <mergeCell ref="C30:C37"/>
    <mergeCell ref="E31:E32"/>
    <mergeCell ref="F31:F32"/>
    <mergeCell ref="I43:I44"/>
    <mergeCell ref="J43:J44"/>
    <mergeCell ref="K43:K44"/>
    <mergeCell ref="L43:L44"/>
    <mergeCell ref="J39:J40"/>
    <mergeCell ref="K39:K40"/>
    <mergeCell ref="L39:L40"/>
    <mergeCell ref="H43:H44"/>
    <mergeCell ref="H39:H40"/>
    <mergeCell ref="I39:I40"/>
    <mergeCell ref="B12:O12"/>
    <mergeCell ref="O49:O50"/>
    <mergeCell ref="P49:P50"/>
    <mergeCell ref="E51:E52"/>
    <mergeCell ref="F51:F52"/>
    <mergeCell ref="G51:G52"/>
    <mergeCell ref="H51:H52"/>
    <mergeCell ref="I51:I52"/>
    <mergeCell ref="J51:J52"/>
    <mergeCell ref="K51:K52"/>
    <mergeCell ref="L51:L52"/>
    <mergeCell ref="H49:H50"/>
    <mergeCell ref="I49:I50"/>
    <mergeCell ref="J49:J50"/>
    <mergeCell ref="K49:K50"/>
    <mergeCell ref="L49:L50"/>
    <mergeCell ref="M49:M50"/>
    <mergeCell ref="O43:O44"/>
    <mergeCell ref="P39:P40"/>
    <mergeCell ref="A14:T14"/>
    <mergeCell ref="A42:A47"/>
    <mergeCell ref="B42:B47"/>
    <mergeCell ref="C42:C47"/>
    <mergeCell ref="E43:E44"/>
    <mergeCell ref="Q31:Q32"/>
    <mergeCell ref="Q39:Q40"/>
    <mergeCell ref="Q43:Q44"/>
    <mergeCell ref="Q49:Q50"/>
    <mergeCell ref="Q51:Q52"/>
    <mergeCell ref="F43:F44"/>
    <mergeCell ref="G43:G44"/>
    <mergeCell ref="P43:P44"/>
    <mergeCell ref="M31:M32"/>
    <mergeCell ref="N31:N32"/>
    <mergeCell ref="O31:O32"/>
    <mergeCell ref="P31:P32"/>
    <mergeCell ref="G31:G32"/>
    <mergeCell ref="H31:H32"/>
    <mergeCell ref="I31:I32"/>
    <mergeCell ref="J31:J32"/>
    <mergeCell ref="K31:K32"/>
    <mergeCell ref="L31:L32"/>
    <mergeCell ref="O51:O52"/>
    <mergeCell ref="M39:M40"/>
    <mergeCell ref="M43:M44"/>
    <mergeCell ref="P51:P52"/>
    <mergeCell ref="E64:E65"/>
    <mergeCell ref="F64:F65"/>
    <mergeCell ref="G64:G65"/>
    <mergeCell ref="H64:H65"/>
    <mergeCell ref="I64:I65"/>
    <mergeCell ref="J64:J65"/>
    <mergeCell ref="D67:D68"/>
    <mergeCell ref="A58:C59"/>
    <mergeCell ref="A60:A61"/>
    <mergeCell ref="B60:B61"/>
    <mergeCell ref="C60:C61"/>
    <mergeCell ref="D60:D61"/>
    <mergeCell ref="E60:I60"/>
    <mergeCell ref="A73:A80"/>
    <mergeCell ref="B73:B80"/>
    <mergeCell ref="C73:C80"/>
    <mergeCell ref="E74:E75"/>
    <mergeCell ref="F74:F75"/>
    <mergeCell ref="G74:G75"/>
    <mergeCell ref="H74:H75"/>
    <mergeCell ref="I74:I75"/>
    <mergeCell ref="J74:J75"/>
    <mergeCell ref="K82:K83"/>
    <mergeCell ref="L82:L83"/>
    <mergeCell ref="M82:M83"/>
    <mergeCell ref="N82:N83"/>
    <mergeCell ref="O82:O83"/>
    <mergeCell ref="K74:K75"/>
    <mergeCell ref="L74:L75"/>
    <mergeCell ref="M74:M75"/>
    <mergeCell ref="N74:N75"/>
    <mergeCell ref="O74:O75"/>
    <mergeCell ref="A81:A84"/>
    <mergeCell ref="B81:B84"/>
    <mergeCell ref="C81:C84"/>
    <mergeCell ref="E82:E83"/>
    <mergeCell ref="F82:F83"/>
    <mergeCell ref="G82:G83"/>
    <mergeCell ref="H82:H83"/>
    <mergeCell ref="I82:I83"/>
    <mergeCell ref="J82:J83"/>
    <mergeCell ref="O94:O95"/>
    <mergeCell ref="A91:A98"/>
    <mergeCell ref="B91:B98"/>
    <mergeCell ref="M92:M93"/>
    <mergeCell ref="N92:N93"/>
    <mergeCell ref="O92:O93"/>
    <mergeCell ref="E94:E95"/>
    <mergeCell ref="F94:F95"/>
    <mergeCell ref="G94:G95"/>
    <mergeCell ref="A85:A90"/>
    <mergeCell ref="B85:B90"/>
    <mergeCell ref="C85:C90"/>
    <mergeCell ref="E86:E87"/>
    <mergeCell ref="F86:F87"/>
    <mergeCell ref="G86:G87"/>
    <mergeCell ref="H86:H87"/>
    <mergeCell ref="I86:I87"/>
    <mergeCell ref="J86:J87"/>
    <mergeCell ref="C8:P8"/>
    <mergeCell ref="L7:P7"/>
    <mergeCell ref="D3:P6"/>
    <mergeCell ref="C91:C98"/>
    <mergeCell ref="E92:E93"/>
    <mergeCell ref="F92:F93"/>
    <mergeCell ref="G92:G93"/>
    <mergeCell ref="H92:H93"/>
    <mergeCell ref="I92:I93"/>
    <mergeCell ref="J92:J93"/>
    <mergeCell ref="K92:K93"/>
    <mergeCell ref="L92:L93"/>
    <mergeCell ref="H94:H95"/>
    <mergeCell ref="K86:K87"/>
    <mergeCell ref="L86:L87"/>
    <mergeCell ref="M86:M87"/>
    <mergeCell ref="N86:N87"/>
    <mergeCell ref="O86:O87"/>
    <mergeCell ref="I94:I95"/>
    <mergeCell ref="J94:J95"/>
    <mergeCell ref="K94:K95"/>
    <mergeCell ref="L94:L95"/>
    <mergeCell ref="M94:M95"/>
    <mergeCell ref="N94:N95"/>
    <mergeCell ref="M2:P2"/>
    <mergeCell ref="A57:T57"/>
    <mergeCell ref="J17:Q17"/>
    <mergeCell ref="D16:Q16"/>
    <mergeCell ref="D15:Q15"/>
    <mergeCell ref="L66:L67"/>
    <mergeCell ref="J60:O60"/>
    <mergeCell ref="D59:O59"/>
    <mergeCell ref="D58:O58"/>
    <mergeCell ref="E66:E68"/>
    <mergeCell ref="F66:F68"/>
    <mergeCell ref="G66:G68"/>
    <mergeCell ref="H66:H68"/>
    <mergeCell ref="I66:I68"/>
    <mergeCell ref="J66:J68"/>
    <mergeCell ref="K66:K68"/>
    <mergeCell ref="K64:K65"/>
    <mergeCell ref="L64:L65"/>
    <mergeCell ref="M64:M65"/>
    <mergeCell ref="N64:N65"/>
    <mergeCell ref="O64:O65"/>
    <mergeCell ref="A63:A72"/>
    <mergeCell ref="B63:B72"/>
    <mergeCell ref="C63:C72"/>
  </mergeCells>
  <hyperlinks>
    <hyperlink ref="E17" location="sub_1111" display="sub_1111"/>
    <hyperlink ref="E60" location="sub_1111" display="sub_1111"/>
  </hyperlinks>
  <pageMargins left="0.19685039370078741" right="0" top="0.19685039370078741" bottom="0.15748031496062992" header="0.31496062992125984" footer="0.31496062992125984"/>
  <pageSetup paperSize="9" scale="8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</dc:creator>
  <cp:lastModifiedBy>Buh-001</cp:lastModifiedBy>
  <cp:lastPrinted>2023-01-19T06:01:37Z</cp:lastPrinted>
  <dcterms:created xsi:type="dcterms:W3CDTF">2016-01-06T09:26:38Z</dcterms:created>
  <dcterms:modified xsi:type="dcterms:W3CDTF">2023-02-02T07:30:31Z</dcterms:modified>
</cp:coreProperties>
</file>