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92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Лист1!$A$1:$O$76</definedName>
  </definedNames>
  <calcPr calcId="125725"/>
</workbook>
</file>

<file path=xl/calcChain.xml><?xml version="1.0" encoding="utf-8"?>
<calcChain xmlns="http://schemas.openxmlformats.org/spreadsheetml/2006/main">
  <c r="F63" i="1"/>
  <c r="F57"/>
  <c r="E52"/>
  <c r="J71" l="1"/>
  <c r="J66"/>
  <c r="J61"/>
  <c r="J56"/>
  <c r="J54"/>
  <c r="J53"/>
  <c r="J51" s="1"/>
  <c r="J52"/>
  <c r="I71"/>
  <c r="I66"/>
  <c r="I61"/>
  <c r="I56"/>
  <c r="I54"/>
  <c r="I53"/>
  <c r="I52"/>
  <c r="H71"/>
  <c r="H66"/>
  <c r="H61"/>
  <c r="H56"/>
  <c r="H54"/>
  <c r="H53"/>
  <c r="H52"/>
  <c r="G71"/>
  <c r="F71"/>
  <c r="E71"/>
  <c r="G66"/>
  <c r="F66"/>
  <c r="E66"/>
  <c r="G61"/>
  <c r="F61"/>
  <c r="E61"/>
  <c r="G56"/>
  <c r="F56"/>
  <c r="E56"/>
  <c r="G54"/>
  <c r="F54"/>
  <c r="E54"/>
  <c r="G53"/>
  <c r="F53"/>
  <c r="E53"/>
  <c r="G52"/>
  <c r="F52"/>
  <c r="L22"/>
  <c r="L27"/>
  <c r="K27"/>
  <c r="L20"/>
  <c r="K22"/>
  <c r="K20"/>
  <c r="K18"/>
  <c r="L18"/>
  <c r="K19"/>
  <c r="L19"/>
  <c r="J19"/>
  <c r="J18"/>
  <c r="E17"/>
  <c r="L37"/>
  <c r="L32"/>
  <c r="J27"/>
  <c r="I18"/>
  <c r="J22"/>
  <c r="I27"/>
  <c r="H27"/>
  <c r="H19"/>
  <c r="H18"/>
  <c r="I19"/>
  <c r="G18"/>
  <c r="G17" s="1"/>
  <c r="F22"/>
  <c r="G22"/>
  <c r="H22"/>
  <c r="I22"/>
  <c r="E22"/>
  <c r="F27"/>
  <c r="G27"/>
  <c r="E27"/>
  <c r="F32"/>
  <c r="G32"/>
  <c r="H32"/>
  <c r="I32"/>
  <c r="J32"/>
  <c r="K32"/>
  <c r="E32"/>
  <c r="F37"/>
  <c r="G37"/>
  <c r="H37"/>
  <c r="I37"/>
  <c r="J37"/>
  <c r="K37"/>
  <c r="E37"/>
  <c r="F51" l="1"/>
  <c r="I51"/>
  <c r="H51"/>
  <c r="E51"/>
  <c r="G51"/>
  <c r="K17"/>
  <c r="L17"/>
  <c r="J17"/>
  <c r="F17"/>
  <c r="I17"/>
  <c r="H17"/>
</calcChain>
</file>

<file path=xl/sharedStrings.xml><?xml version="1.0" encoding="utf-8"?>
<sst xmlns="http://schemas.openxmlformats.org/spreadsheetml/2006/main" count="109" uniqueCount="47">
  <si>
    <t>Ответственный исполнитель муниципальной программы</t>
  </si>
  <si>
    <t>(указать наименование  органа местного самоуправления Бессоновского района)</t>
  </si>
  <si>
    <t>N п/п</t>
  </si>
  <si>
    <t>Статус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</si>
  <si>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</si>
  <si>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</si>
  <si>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</si>
  <si>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2014 г.</t>
  </si>
  <si>
    <t>2015 г.</t>
  </si>
  <si>
    <t>2016 г.</t>
  </si>
  <si>
    <t>2017 г.</t>
  </si>
  <si>
    <t>2018 г.</t>
  </si>
  <si>
    <t>2019 г.</t>
  </si>
  <si>
    <t>2020 г.</t>
  </si>
  <si>
    <t>Муниципальная программа</t>
  </si>
  <si>
    <t>всего</t>
  </si>
  <si>
    <t>бюджет Бессоновского района</t>
  </si>
  <si>
    <t>бюджет Пензенской области</t>
  </si>
  <si>
    <t>в том числе межбюджетные трансферты из федерального бюджета</t>
  </si>
  <si>
    <t>иные источники</t>
  </si>
  <si>
    <t>Подпрограмма 1</t>
  </si>
  <si>
    <t>Подпрограмма 2</t>
  </si>
  <si>
    <t>Подпрограмма 3</t>
  </si>
  <si>
    <t>Подпрограмма 4</t>
  </si>
  <si>
    <t>Приложение 3</t>
  </si>
  <si>
    <t>2021г.</t>
  </si>
  <si>
    <t>2022г.</t>
  </si>
  <si>
    <t>Управление образования</t>
  </si>
  <si>
    <t>«Развитие дошкольного, общего и дополнительного образования детей»</t>
  </si>
  <si>
    <t>Обеспечение деятельности Управления образования Бессоновского района Пензенской области</t>
  </si>
  <si>
    <t>2023г.</t>
  </si>
  <si>
    <t>2024г</t>
  </si>
  <si>
    <t>межбюджетные трансферты из федерального бюджета</t>
  </si>
  <si>
    <t>Приложение 4</t>
  </si>
  <si>
    <t>Таблица №2</t>
  </si>
  <si>
    <t>2025 г.</t>
  </si>
  <si>
    <t>2026 г.</t>
  </si>
  <si>
    <t>2027 г.</t>
  </si>
  <si>
    <t xml:space="preserve">                       Таблица №2</t>
  </si>
  <si>
    <t xml:space="preserve">  Ресурсное обеспечение реализации муниципальной программы                                                                                                                                                                                                    Бессоновского района Пензенской области за счет всех источников финансирования</t>
  </si>
  <si>
    <t xml:space="preserve">                           Таблица №1</t>
  </si>
  <si>
    <t>Совершенствование организации горячего питания в образовательных учреждениях Бессоновского района Пензенской области.  Исполнение государственных полномочий Пензенской областив сфере образования</t>
  </si>
  <si>
    <t>Организация отдыха, оздоровления, занятости детей и подростков в Бессоновском  районе Пензенской области.</t>
  </si>
  <si>
    <t>Исполнение государственных полномочий Пензенской областив сфере образования</t>
  </si>
  <si>
    <t xml:space="preserve">к муниципальной программе Бессоновского района
 Пензенской области «Развитие образования 
в Бессоновском  районе Пензенской области»
</t>
  </si>
  <si>
    <t>"Развитие образования в Бессоновском районе Пензенской области"</t>
  </si>
  <si>
    <t xml:space="preserve">к постановлению от 31.01.2023 года № 102 о внесении изменений в постановление администрации 
Бессоновского района от 19.11.2013 года №1970 «Об утверждении муниципальной программы
 Бессоновского района Пензенской области «Развитие образования в Бессоновском районе Пензенской области»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</si>
</sst>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0" fillId="0" borderId="0" xfId="0" applyFo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/>
    </xf>
    <xf numFmtId="0" fontId="4" fillId="2" borderId="0" xfId="0" applyFont="1" applyFill="1"/>
    <xf numFmtId="0" fontId="9" fillId="2" borderId="1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9" fillId="2" borderId="2" xfId="0" applyFont="1" applyFill="1" applyBorder="1" applyAlignment="1">
      <alignment horizontal="justify" vertical="top" wrapText="1"/>
    </xf>
    <xf numFmtId="0" fontId="9" fillId="2" borderId="2" xfId="0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justify" vertical="top" wrapText="1"/>
    </xf>
    <xf numFmtId="0" fontId="10" fillId="2" borderId="2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9" fillId="2" borderId="0" xfId="0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" fontId="9" fillId="0" borderId="1" xfId="0" applyNumberFormat="1" applyFont="1" applyBorder="1" applyAlignment="1">
      <alignment horizontal="justify" vertical="top" wrapText="1"/>
    </xf>
    <xf numFmtId="4" fontId="10" fillId="0" borderId="1" xfId="0" applyNumberFormat="1" applyFont="1" applyBorder="1" applyAlignment="1">
      <alignment horizontal="justify" vertical="top" wrapText="1"/>
    </xf>
    <xf numFmtId="4" fontId="10" fillId="2" borderId="1" xfId="0" applyNumberFormat="1" applyFont="1" applyFill="1" applyBorder="1" applyAlignment="1">
      <alignment horizontal="justify" vertical="top" wrapText="1"/>
    </xf>
    <xf numFmtId="4" fontId="9" fillId="2" borderId="1" xfId="0" applyNumberFormat="1" applyFont="1" applyFill="1" applyBorder="1" applyAlignment="1">
      <alignment horizontal="justify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0" xfId="0" applyFont="1" applyAlignment="1">
      <alignment horizontal="center" wrapText="1"/>
    </xf>
    <xf numFmtId="0" fontId="9" fillId="2" borderId="0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6"/>
  <sheetViews>
    <sheetView tabSelected="1" view="pageBreakPreview" zoomScale="90" zoomScaleSheetLayoutView="90" workbookViewId="0">
      <selection activeCell="C5" sqref="C5:F5"/>
    </sheetView>
  </sheetViews>
  <sheetFormatPr defaultRowHeight="15"/>
  <cols>
    <col min="1" max="1" width="4.28515625" customWidth="1"/>
    <col min="2" max="2" width="16.85546875" customWidth="1"/>
    <col min="3" max="3" width="19.85546875" customWidth="1"/>
    <col min="4" max="4" width="16.5703125" customWidth="1"/>
    <col min="5" max="7" width="15.7109375" customWidth="1"/>
    <col min="8" max="8" width="15.85546875" customWidth="1"/>
    <col min="9" max="11" width="15.7109375" customWidth="1"/>
    <col min="12" max="12" width="15.7109375" style="17" customWidth="1"/>
    <col min="13" max="13" width="0.28515625" style="17" hidden="1" customWidth="1"/>
    <col min="14" max="15" width="9.140625" hidden="1" customWidth="1"/>
    <col min="16" max="16" width="20.5703125" customWidth="1"/>
  </cols>
  <sheetData>
    <row r="1" spans="1:15" ht="15.75" customHeight="1">
      <c r="E1" s="5"/>
      <c r="F1" s="5"/>
      <c r="G1" s="5"/>
      <c r="H1" s="79" t="s">
        <v>33</v>
      </c>
      <c r="I1" s="79"/>
      <c r="J1" s="79"/>
      <c r="K1" s="79"/>
      <c r="L1" s="79"/>
      <c r="M1" s="79"/>
    </row>
    <row r="2" spans="1:15" ht="15.75" customHeight="1">
      <c r="C2" s="77" t="s">
        <v>46</v>
      </c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5" ht="15.75" customHeight="1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5" ht="15.75" customHeight="1"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5" ht="15.75" customHeight="1">
      <c r="C5" s="80"/>
      <c r="D5" s="80"/>
      <c r="E5" s="80"/>
      <c r="F5" s="80"/>
      <c r="G5" s="6"/>
      <c r="H5" s="6"/>
      <c r="I5" s="6"/>
      <c r="J5" s="6"/>
      <c r="K5" s="7"/>
      <c r="L5" s="77" t="s">
        <v>24</v>
      </c>
      <c r="M5" s="77"/>
    </row>
    <row r="6" spans="1:15" ht="53.25" customHeight="1">
      <c r="C6" s="24"/>
      <c r="D6" s="24"/>
      <c r="E6" s="77" t="s">
        <v>44</v>
      </c>
      <c r="F6" s="78"/>
      <c r="G6" s="78"/>
      <c r="H6" s="78"/>
      <c r="I6" s="78"/>
      <c r="J6" s="78"/>
      <c r="K6" s="78"/>
      <c r="L6" s="78"/>
      <c r="M6" s="78"/>
    </row>
    <row r="7" spans="1:15" ht="15.75" customHeight="1">
      <c r="A7" s="43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3"/>
      <c r="O7" s="43"/>
    </row>
    <row r="8" spans="1:15" ht="31.5" customHeight="1">
      <c r="A8" s="69" t="s">
        <v>39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1:15" ht="15.75" customHeight="1">
      <c r="A9" s="45"/>
      <c r="B9" s="45"/>
      <c r="C9" s="45"/>
      <c r="D9" s="75" t="s">
        <v>45</v>
      </c>
      <c r="E9" s="75"/>
      <c r="F9" s="75"/>
      <c r="G9" s="75"/>
      <c r="H9" s="75"/>
      <c r="I9" s="75"/>
      <c r="J9" s="75"/>
      <c r="K9" s="45"/>
      <c r="L9" s="46"/>
      <c r="M9" s="47"/>
      <c r="N9" s="43"/>
      <c r="O9" s="43"/>
    </row>
    <row r="10" spans="1:15" ht="15.75" customHeight="1">
      <c r="A10" s="45"/>
      <c r="B10" s="45"/>
      <c r="C10" s="45"/>
      <c r="D10" s="31"/>
      <c r="E10" s="31"/>
      <c r="F10" s="31"/>
      <c r="G10" s="31"/>
      <c r="H10" s="31"/>
      <c r="I10" s="31"/>
      <c r="J10" s="31"/>
      <c r="K10" s="45"/>
      <c r="L10" s="46"/>
      <c r="M10" s="47"/>
      <c r="N10" s="43"/>
      <c r="O10" s="43"/>
    </row>
    <row r="11" spans="1:15" ht="15.75" customHeight="1">
      <c r="A11" s="2"/>
      <c r="B11" s="2"/>
      <c r="C11" s="30"/>
      <c r="D11" s="31"/>
      <c r="E11" s="31"/>
      <c r="F11" s="31"/>
      <c r="G11" s="31"/>
      <c r="H11" s="31"/>
      <c r="I11" s="31"/>
      <c r="J11" s="31"/>
      <c r="K11" s="76" t="s">
        <v>40</v>
      </c>
      <c r="L11" s="76"/>
      <c r="O11" s="32"/>
    </row>
    <row r="12" spans="1:15" ht="15.75" customHeight="1">
      <c r="A12" s="67" t="s">
        <v>0</v>
      </c>
      <c r="B12" s="67"/>
      <c r="C12" s="68"/>
      <c r="D12" s="72" t="s">
        <v>27</v>
      </c>
      <c r="E12" s="73"/>
      <c r="F12" s="73"/>
      <c r="G12" s="73"/>
      <c r="H12" s="73"/>
      <c r="I12" s="73"/>
      <c r="J12" s="73"/>
      <c r="K12" s="73"/>
      <c r="L12" s="74"/>
      <c r="M12" s="25"/>
      <c r="N12" s="25"/>
      <c r="O12" s="26"/>
    </row>
    <row r="13" spans="1:15" ht="15.75" customHeight="1">
      <c r="A13" s="67"/>
      <c r="B13" s="67"/>
      <c r="C13" s="68"/>
      <c r="D13" s="72" t="s">
        <v>1</v>
      </c>
      <c r="E13" s="73"/>
      <c r="F13" s="73"/>
      <c r="G13" s="73"/>
      <c r="H13" s="73"/>
      <c r="I13" s="73"/>
      <c r="J13" s="73"/>
      <c r="K13" s="73"/>
      <c r="L13" s="74"/>
      <c r="M13" s="25"/>
      <c r="N13" s="25"/>
      <c r="O13" s="26"/>
    </row>
    <row r="14" spans="1:15" ht="86.25" customHeight="1">
      <c r="A14" s="71" t="s">
        <v>2</v>
      </c>
      <c r="B14" s="71" t="s">
        <v>3</v>
      </c>
      <c r="C14" s="67" t="s">
        <v>4</v>
      </c>
      <c r="D14" s="60" t="s">
        <v>5</v>
      </c>
      <c r="E14" s="72" t="s">
        <v>6</v>
      </c>
      <c r="F14" s="73"/>
      <c r="G14" s="73"/>
      <c r="H14" s="73"/>
      <c r="I14" s="73"/>
      <c r="J14" s="73"/>
      <c r="K14" s="73"/>
      <c r="L14" s="74"/>
      <c r="M14" s="25"/>
      <c r="N14" s="25"/>
      <c r="O14" s="26"/>
    </row>
    <row r="15" spans="1:15">
      <c r="A15" s="71"/>
      <c r="B15" s="71"/>
      <c r="C15" s="67"/>
      <c r="D15" s="67"/>
      <c r="E15" s="33" t="s">
        <v>7</v>
      </c>
      <c r="F15" s="34" t="s">
        <v>8</v>
      </c>
      <c r="G15" s="34" t="s">
        <v>9</v>
      </c>
      <c r="H15" s="33" t="s">
        <v>10</v>
      </c>
      <c r="I15" s="33" t="s">
        <v>11</v>
      </c>
      <c r="J15" s="33" t="s">
        <v>12</v>
      </c>
      <c r="K15" s="33" t="s">
        <v>13</v>
      </c>
      <c r="L15" s="35" t="s">
        <v>25</v>
      </c>
      <c r="M15" s="70"/>
      <c r="N15" s="70"/>
      <c r="O15" s="70"/>
    </row>
    <row r="16" spans="1:15" ht="15.75">
      <c r="A16" s="71">
        <v>1</v>
      </c>
      <c r="B16" s="3">
        <v>2</v>
      </c>
      <c r="C16" s="3">
        <v>3</v>
      </c>
      <c r="D16" s="3">
        <v>4</v>
      </c>
      <c r="E16" s="8">
        <v>5</v>
      </c>
      <c r="F16" s="8">
        <v>6</v>
      </c>
      <c r="G16" s="8">
        <v>7</v>
      </c>
      <c r="H16" s="8">
        <v>8</v>
      </c>
      <c r="I16" s="8">
        <v>9</v>
      </c>
      <c r="J16" s="8">
        <v>10</v>
      </c>
      <c r="K16" s="8">
        <v>11</v>
      </c>
      <c r="L16" s="15">
        <v>12</v>
      </c>
      <c r="M16" s="70"/>
      <c r="N16" s="70"/>
      <c r="O16" s="70"/>
    </row>
    <row r="17" spans="1:15" ht="15.75">
      <c r="A17" s="71"/>
      <c r="B17" s="82" t="s">
        <v>14</v>
      </c>
      <c r="C17" s="66" t="s">
        <v>45</v>
      </c>
      <c r="D17" s="4" t="s">
        <v>15</v>
      </c>
      <c r="E17" s="48">
        <f>SUM(E18:E19)</f>
        <v>353846.69</v>
      </c>
      <c r="F17" s="48">
        <f t="shared" ref="F17:I17" si="0">F18+F19</f>
        <v>351272.82999999996</v>
      </c>
      <c r="G17" s="48">
        <f t="shared" si="0"/>
        <v>366657.65</v>
      </c>
      <c r="H17" s="48">
        <f t="shared" si="0"/>
        <v>389870.01999999996</v>
      </c>
      <c r="I17" s="48">
        <f t="shared" si="0"/>
        <v>449076.89999999997</v>
      </c>
      <c r="J17" s="49">
        <f>J18+J19</f>
        <v>465373.31</v>
      </c>
      <c r="K17" s="49">
        <f>K18+K19+K20+K21</f>
        <v>473211.38</v>
      </c>
      <c r="L17" s="50">
        <f>L18+L19+L20+L21</f>
        <v>537035.81000000006</v>
      </c>
      <c r="M17" s="70"/>
      <c r="N17" s="70"/>
      <c r="O17" s="70"/>
    </row>
    <row r="18" spans="1:15" ht="47.25">
      <c r="A18" s="71"/>
      <c r="B18" s="82"/>
      <c r="C18" s="66"/>
      <c r="D18" s="4" t="s">
        <v>16</v>
      </c>
      <c r="E18" s="48">
        <v>52771.39</v>
      </c>
      <c r="F18" s="48">
        <v>49480.03</v>
      </c>
      <c r="G18" s="48">
        <f t="shared" ref="G18:L18" si="1">G23+G28+G33+G38</f>
        <v>55025.45</v>
      </c>
      <c r="H18" s="48">
        <f t="shared" si="1"/>
        <v>60791.1</v>
      </c>
      <c r="I18" s="48">
        <f t="shared" si="1"/>
        <v>74765.099999999991</v>
      </c>
      <c r="J18" s="49">
        <f t="shared" si="1"/>
        <v>84328.7</v>
      </c>
      <c r="K18" s="49">
        <f t="shared" si="1"/>
        <v>88057.72</v>
      </c>
      <c r="L18" s="50">
        <f t="shared" si="1"/>
        <v>99752.420000000013</v>
      </c>
      <c r="M18" s="70"/>
      <c r="N18" s="70"/>
      <c r="O18" s="70"/>
    </row>
    <row r="19" spans="1:15" ht="47.25">
      <c r="A19" s="71"/>
      <c r="B19" s="82"/>
      <c r="C19" s="66"/>
      <c r="D19" s="4" t="s">
        <v>17</v>
      </c>
      <c r="E19" s="48">
        <v>301075.3</v>
      </c>
      <c r="F19" s="48">
        <v>301792.8</v>
      </c>
      <c r="G19" s="48">
        <v>311632.2</v>
      </c>
      <c r="H19" s="48">
        <f t="shared" ref="H19:L19" si="2">H24+H29+H34+H39</f>
        <v>329078.92</v>
      </c>
      <c r="I19" s="48">
        <f t="shared" si="2"/>
        <v>374311.8</v>
      </c>
      <c r="J19" s="49">
        <f t="shared" si="2"/>
        <v>381044.61</v>
      </c>
      <c r="K19" s="49">
        <f t="shared" si="2"/>
        <v>371715.4</v>
      </c>
      <c r="L19" s="50">
        <f t="shared" si="2"/>
        <v>400443.95999999996</v>
      </c>
      <c r="M19" s="70"/>
      <c r="N19" s="70"/>
      <c r="O19" s="70"/>
    </row>
    <row r="20" spans="1:15" ht="63">
      <c r="A20" s="71"/>
      <c r="B20" s="82"/>
      <c r="C20" s="66"/>
      <c r="D20" s="23" t="s">
        <v>32</v>
      </c>
      <c r="E20" s="48"/>
      <c r="F20" s="48"/>
      <c r="G20" s="48"/>
      <c r="H20" s="48"/>
      <c r="I20" s="48"/>
      <c r="J20" s="48"/>
      <c r="K20" s="48">
        <f>K25+K30+K35+K40</f>
        <v>13438.26</v>
      </c>
      <c r="L20" s="51">
        <f>L25+L30+L35+L40</f>
        <v>36839.43</v>
      </c>
      <c r="M20" s="70"/>
      <c r="N20" s="70"/>
      <c r="O20" s="70"/>
    </row>
    <row r="21" spans="1:15" ht="31.5">
      <c r="A21" s="71"/>
      <c r="B21" s="82"/>
      <c r="C21" s="66"/>
      <c r="D21" s="4" t="s">
        <v>19</v>
      </c>
      <c r="E21" s="9"/>
      <c r="F21" s="9"/>
      <c r="G21" s="9"/>
      <c r="H21" s="9"/>
      <c r="I21" s="9"/>
      <c r="J21" s="9"/>
      <c r="K21" s="9"/>
      <c r="L21" s="14"/>
      <c r="M21" s="70"/>
      <c r="N21" s="70"/>
      <c r="O21" s="70"/>
    </row>
    <row r="22" spans="1:15" ht="15.75">
      <c r="A22" s="71"/>
      <c r="B22" s="82" t="s">
        <v>20</v>
      </c>
      <c r="C22" s="82" t="s">
        <v>28</v>
      </c>
      <c r="D22" s="4" t="s">
        <v>15</v>
      </c>
      <c r="E22" s="9">
        <f t="shared" ref="E22:J22" si="3">SUM(E23:E24)</f>
        <v>320724.57</v>
      </c>
      <c r="F22" s="9">
        <f t="shared" si="3"/>
        <v>318895.03000000003</v>
      </c>
      <c r="G22" s="9">
        <f t="shared" si="3"/>
        <v>329157.35000000003</v>
      </c>
      <c r="H22" s="9">
        <f t="shared" si="3"/>
        <v>54611.199999999997</v>
      </c>
      <c r="I22" s="9">
        <f t="shared" si="3"/>
        <v>68804.5</v>
      </c>
      <c r="J22" s="9">
        <f t="shared" si="3"/>
        <v>77895.399999999994</v>
      </c>
      <c r="K22" s="9">
        <f>K23+K24+K25</f>
        <v>91395.139999999985</v>
      </c>
      <c r="L22" s="14">
        <f>L23+L24+L25</f>
        <v>122607.97</v>
      </c>
      <c r="M22" s="70"/>
      <c r="N22" s="70"/>
      <c r="O22" s="70"/>
    </row>
    <row r="23" spans="1:15" ht="47.25">
      <c r="A23" s="71"/>
      <c r="B23" s="82"/>
      <c r="C23" s="82"/>
      <c r="D23" s="4" t="s">
        <v>16</v>
      </c>
      <c r="E23" s="9">
        <v>34210.370000000003</v>
      </c>
      <c r="F23" s="9">
        <v>32733.83</v>
      </c>
      <c r="G23" s="9">
        <v>33022.15</v>
      </c>
      <c r="H23" s="9">
        <v>54611.199999999997</v>
      </c>
      <c r="I23" s="9">
        <v>68713.399999999994</v>
      </c>
      <c r="J23" s="9">
        <v>77895.399999999994</v>
      </c>
      <c r="K23" s="9">
        <v>81436.479999999996</v>
      </c>
      <c r="L23" s="14">
        <v>92639.88</v>
      </c>
      <c r="M23" s="70"/>
      <c r="N23" s="70"/>
      <c r="O23" s="70"/>
    </row>
    <row r="24" spans="1:15" ht="47.25">
      <c r="A24" s="71"/>
      <c r="B24" s="82"/>
      <c r="C24" s="82"/>
      <c r="D24" s="4" t="s">
        <v>17</v>
      </c>
      <c r="E24" s="9">
        <v>286514.2</v>
      </c>
      <c r="F24" s="10">
        <v>286161.2</v>
      </c>
      <c r="G24" s="9">
        <v>296135.2</v>
      </c>
      <c r="H24" s="9"/>
      <c r="I24" s="9">
        <v>91.1</v>
      </c>
      <c r="J24" s="9"/>
      <c r="K24" s="9">
        <v>2745.9</v>
      </c>
      <c r="L24" s="14">
        <v>12029.66</v>
      </c>
      <c r="M24" s="70"/>
      <c r="N24" s="70"/>
      <c r="O24" s="70"/>
    </row>
    <row r="25" spans="1:15" ht="63">
      <c r="A25" s="71"/>
      <c r="B25" s="82"/>
      <c r="C25" s="82"/>
      <c r="D25" s="23" t="s">
        <v>32</v>
      </c>
      <c r="E25" s="9"/>
      <c r="F25" s="9"/>
      <c r="G25" s="9"/>
      <c r="H25" s="9"/>
      <c r="I25" s="9"/>
      <c r="J25" s="9"/>
      <c r="K25" s="9">
        <v>7212.76</v>
      </c>
      <c r="L25" s="14">
        <v>17938.43</v>
      </c>
      <c r="M25" s="70"/>
      <c r="N25" s="70"/>
      <c r="O25" s="70"/>
    </row>
    <row r="26" spans="1:15" ht="31.5">
      <c r="A26" s="71"/>
      <c r="B26" s="82"/>
      <c r="C26" s="82"/>
      <c r="D26" s="4" t="s">
        <v>19</v>
      </c>
      <c r="E26" s="9"/>
      <c r="F26" s="9"/>
      <c r="G26" s="9"/>
      <c r="H26" s="9"/>
      <c r="I26" s="9"/>
      <c r="J26" s="9"/>
      <c r="K26" s="9"/>
      <c r="L26" s="14"/>
      <c r="M26" s="70"/>
      <c r="N26" s="70"/>
      <c r="O26" s="70"/>
    </row>
    <row r="27" spans="1:15" ht="15.75">
      <c r="A27" s="71"/>
      <c r="B27" s="82" t="s">
        <v>21</v>
      </c>
      <c r="C27" s="82" t="s">
        <v>41</v>
      </c>
      <c r="D27" s="4" t="s">
        <v>15</v>
      </c>
      <c r="E27" s="9">
        <f>E28</f>
        <v>600</v>
      </c>
      <c r="F27" s="9">
        <f t="shared" ref="F27:G27" si="4">F28</f>
        <v>552.5</v>
      </c>
      <c r="G27" s="9">
        <f t="shared" si="4"/>
        <v>1188.7</v>
      </c>
      <c r="H27" s="9">
        <f>H29</f>
        <v>325392.92</v>
      </c>
      <c r="I27" s="9">
        <f>I29</f>
        <v>366763.2</v>
      </c>
      <c r="J27" s="9">
        <f t="shared" ref="J27" si="5">J29</f>
        <v>372882.5</v>
      </c>
      <c r="K27" s="9">
        <f>K29+K28+K30</f>
        <v>373557.9</v>
      </c>
      <c r="L27" s="14">
        <f>L29+L28+L30</f>
        <v>401387.2</v>
      </c>
      <c r="M27" s="70"/>
      <c r="N27" s="70"/>
      <c r="O27" s="70"/>
    </row>
    <row r="28" spans="1:15" ht="47.25">
      <c r="A28" s="71"/>
      <c r="B28" s="82"/>
      <c r="C28" s="82"/>
      <c r="D28" s="4" t="s">
        <v>16</v>
      </c>
      <c r="E28" s="9">
        <v>600</v>
      </c>
      <c r="F28" s="9">
        <v>552.5</v>
      </c>
      <c r="G28" s="9">
        <v>1188.7</v>
      </c>
      <c r="H28" s="9"/>
      <c r="I28" s="9"/>
      <c r="J28" s="9"/>
      <c r="K28" s="9"/>
      <c r="L28" s="14"/>
      <c r="M28" s="70"/>
      <c r="N28" s="70"/>
      <c r="O28" s="70"/>
    </row>
    <row r="29" spans="1:15" ht="47.25">
      <c r="A29" s="71"/>
      <c r="B29" s="82"/>
      <c r="C29" s="82"/>
      <c r="D29" s="4" t="s">
        <v>17</v>
      </c>
      <c r="E29" s="9"/>
      <c r="F29" s="9"/>
      <c r="G29" s="9"/>
      <c r="H29" s="9">
        <v>325392.92</v>
      </c>
      <c r="I29" s="9">
        <v>366763.2</v>
      </c>
      <c r="J29" s="10">
        <v>372882.5</v>
      </c>
      <c r="K29" s="9">
        <v>367332.4</v>
      </c>
      <c r="L29" s="14">
        <v>382486.2</v>
      </c>
      <c r="M29" s="70"/>
      <c r="N29" s="70"/>
      <c r="O29" s="70"/>
    </row>
    <row r="30" spans="1:15" ht="63">
      <c r="A30" s="71"/>
      <c r="B30" s="82"/>
      <c r="C30" s="82"/>
      <c r="D30" s="23" t="s">
        <v>32</v>
      </c>
      <c r="E30" s="9"/>
      <c r="F30" s="9"/>
      <c r="G30" s="9"/>
      <c r="H30" s="9"/>
      <c r="I30" s="9"/>
      <c r="J30" s="9"/>
      <c r="K30" s="9">
        <v>6225.5</v>
      </c>
      <c r="L30" s="14">
        <v>18901</v>
      </c>
      <c r="M30" s="70"/>
      <c r="N30" s="70"/>
      <c r="O30" s="70"/>
    </row>
    <row r="31" spans="1:15" ht="38.25" customHeight="1">
      <c r="A31" s="71"/>
      <c r="B31" s="82"/>
      <c r="C31" s="82"/>
      <c r="D31" s="4" t="s">
        <v>19</v>
      </c>
      <c r="E31" s="9"/>
      <c r="F31" s="9"/>
      <c r="G31" s="9"/>
      <c r="H31" s="9"/>
      <c r="I31" s="9"/>
      <c r="J31" s="9"/>
      <c r="K31" s="9"/>
      <c r="L31" s="14"/>
      <c r="M31" s="70"/>
      <c r="N31" s="70"/>
      <c r="O31" s="70"/>
    </row>
    <row r="32" spans="1:15" ht="15.75">
      <c r="A32" s="71"/>
      <c r="B32" s="82" t="s">
        <v>22</v>
      </c>
      <c r="C32" s="67" t="s">
        <v>42</v>
      </c>
      <c r="D32" s="4" t="s">
        <v>15</v>
      </c>
      <c r="E32" s="9">
        <f>SUM(E33:E34)</f>
        <v>4257.5</v>
      </c>
      <c r="F32" s="9">
        <f t="shared" ref="F32:K32" si="6">SUM(F33:F34)</f>
        <v>4249.3999999999996</v>
      </c>
      <c r="G32" s="9">
        <f t="shared" si="6"/>
        <v>4262.1000000000004</v>
      </c>
      <c r="H32" s="9">
        <f t="shared" si="6"/>
        <v>4386</v>
      </c>
      <c r="I32" s="9">
        <f t="shared" si="6"/>
        <v>7757.5</v>
      </c>
      <c r="J32" s="10">
        <f t="shared" si="6"/>
        <v>8462.11</v>
      </c>
      <c r="K32" s="9">
        <f t="shared" si="6"/>
        <v>1639.4499999999998</v>
      </c>
      <c r="L32" s="14">
        <f t="shared" ref="L32" si="7">SUM(L33:L34)</f>
        <v>6049.7000000000007</v>
      </c>
      <c r="M32" s="70"/>
      <c r="N32" s="70"/>
      <c r="O32" s="70"/>
    </row>
    <row r="33" spans="1:15" ht="47.25">
      <c r="A33" s="71"/>
      <c r="B33" s="82"/>
      <c r="C33" s="67"/>
      <c r="D33" s="4" t="s">
        <v>16</v>
      </c>
      <c r="E33" s="9">
        <v>600</v>
      </c>
      <c r="F33" s="9">
        <v>600</v>
      </c>
      <c r="G33" s="9">
        <v>600</v>
      </c>
      <c r="H33" s="9">
        <v>700</v>
      </c>
      <c r="I33" s="9">
        <v>300</v>
      </c>
      <c r="J33" s="10">
        <v>300</v>
      </c>
      <c r="K33" s="9">
        <v>2.35</v>
      </c>
      <c r="L33" s="14">
        <v>121.6</v>
      </c>
      <c r="M33" s="70"/>
      <c r="N33" s="70"/>
      <c r="O33" s="70"/>
    </row>
    <row r="34" spans="1:15" ht="47.25">
      <c r="A34" s="71"/>
      <c r="B34" s="82"/>
      <c r="C34" s="67"/>
      <c r="D34" s="4" t="s">
        <v>17</v>
      </c>
      <c r="E34" s="9">
        <v>3657.5</v>
      </c>
      <c r="F34" s="9">
        <v>3649.4</v>
      </c>
      <c r="G34" s="9">
        <v>3662.1</v>
      </c>
      <c r="H34" s="9">
        <v>3686</v>
      </c>
      <c r="I34" s="9">
        <v>7457.5</v>
      </c>
      <c r="J34" s="10">
        <v>8162.11</v>
      </c>
      <c r="K34" s="9">
        <v>1637.1</v>
      </c>
      <c r="L34" s="14">
        <v>5928.1</v>
      </c>
      <c r="M34" s="70"/>
      <c r="N34" s="70"/>
      <c r="O34" s="70"/>
    </row>
    <row r="35" spans="1:15" ht="63">
      <c r="A35" s="71"/>
      <c r="B35" s="82"/>
      <c r="C35" s="67"/>
      <c r="D35" s="23" t="s">
        <v>32</v>
      </c>
      <c r="E35" s="9"/>
      <c r="F35" s="9"/>
      <c r="G35" s="9"/>
      <c r="H35" s="9"/>
      <c r="I35" s="9"/>
      <c r="J35" s="9"/>
      <c r="K35" s="9"/>
      <c r="L35" s="14"/>
      <c r="M35" s="70"/>
      <c r="N35" s="70"/>
      <c r="O35" s="70"/>
    </row>
    <row r="36" spans="1:15" ht="31.5">
      <c r="A36" s="71"/>
      <c r="B36" s="82"/>
      <c r="C36" s="67"/>
      <c r="D36" s="4" t="s">
        <v>19</v>
      </c>
      <c r="E36" s="9"/>
      <c r="F36" s="9"/>
      <c r="G36" s="9"/>
      <c r="H36" s="9"/>
      <c r="I36" s="9"/>
      <c r="J36" s="9"/>
      <c r="K36" s="9"/>
      <c r="L36" s="14"/>
      <c r="M36" s="70"/>
      <c r="N36" s="70"/>
      <c r="O36" s="70"/>
    </row>
    <row r="37" spans="1:15" ht="15.75">
      <c r="A37" s="71"/>
      <c r="B37" s="82" t="s">
        <v>23</v>
      </c>
      <c r="C37" s="67" t="s">
        <v>29</v>
      </c>
      <c r="D37" s="4" t="s">
        <v>15</v>
      </c>
      <c r="E37" s="9">
        <f>SUM(E38:E39)</f>
        <v>28264.620000000003</v>
      </c>
      <c r="F37" s="10">
        <f t="shared" ref="F37:K37" si="8">SUM(F38:F39)</f>
        <v>27575.9</v>
      </c>
      <c r="G37" s="10">
        <f t="shared" si="8"/>
        <v>32049.5</v>
      </c>
      <c r="H37" s="10">
        <f t="shared" si="8"/>
        <v>5479.9</v>
      </c>
      <c r="I37" s="10">
        <f t="shared" si="8"/>
        <v>5751.7</v>
      </c>
      <c r="J37" s="10">
        <f t="shared" si="8"/>
        <v>6133.3</v>
      </c>
      <c r="K37" s="10">
        <f t="shared" si="8"/>
        <v>6618.89</v>
      </c>
      <c r="L37" s="14">
        <f t="shared" ref="L37" si="9">SUM(L38:L39)</f>
        <v>6990.94</v>
      </c>
      <c r="M37" s="70"/>
      <c r="N37" s="70"/>
      <c r="O37" s="70"/>
    </row>
    <row r="38" spans="1:15" ht="47.25">
      <c r="A38" s="71"/>
      <c r="B38" s="82"/>
      <c r="C38" s="67"/>
      <c r="D38" s="4" t="s">
        <v>16</v>
      </c>
      <c r="E38" s="9">
        <v>17361.02</v>
      </c>
      <c r="F38" s="10">
        <v>15593.7</v>
      </c>
      <c r="G38" s="10">
        <v>20214.599999999999</v>
      </c>
      <c r="H38" s="10">
        <v>5479.9</v>
      </c>
      <c r="I38" s="10">
        <v>5751.7</v>
      </c>
      <c r="J38" s="10">
        <v>6133.3</v>
      </c>
      <c r="K38" s="10">
        <v>6618.89</v>
      </c>
      <c r="L38" s="14">
        <v>6990.94</v>
      </c>
      <c r="M38" s="70"/>
      <c r="N38" s="70"/>
      <c r="O38" s="70"/>
    </row>
    <row r="39" spans="1:15" ht="47.25">
      <c r="A39" s="71"/>
      <c r="B39" s="82"/>
      <c r="C39" s="67"/>
      <c r="D39" s="4" t="s">
        <v>17</v>
      </c>
      <c r="E39" s="9">
        <v>10903.6</v>
      </c>
      <c r="F39" s="9">
        <v>11982.2</v>
      </c>
      <c r="G39" s="9">
        <v>11834.9</v>
      </c>
      <c r="H39" s="9"/>
      <c r="I39" s="9"/>
      <c r="J39" s="9"/>
      <c r="K39" s="9"/>
      <c r="L39" s="14"/>
      <c r="M39" s="70"/>
      <c r="N39" s="70"/>
      <c r="O39" s="70"/>
    </row>
    <row r="40" spans="1:15" ht="78.75">
      <c r="A40" s="71"/>
      <c r="B40" s="82"/>
      <c r="C40" s="67"/>
      <c r="D40" s="4" t="s">
        <v>18</v>
      </c>
      <c r="E40" s="9"/>
      <c r="F40" s="9"/>
      <c r="G40" s="9"/>
      <c r="H40" s="9"/>
      <c r="I40" s="9"/>
      <c r="J40" s="9"/>
      <c r="K40" s="9"/>
      <c r="L40" s="14"/>
      <c r="M40" s="70"/>
      <c r="N40" s="70"/>
      <c r="O40" s="70"/>
    </row>
    <row r="41" spans="1:15" ht="31.5">
      <c r="A41" s="71"/>
      <c r="B41" s="82"/>
      <c r="C41" s="67"/>
      <c r="D41" s="4" t="s">
        <v>19</v>
      </c>
      <c r="E41" s="9"/>
      <c r="F41" s="9"/>
      <c r="G41" s="9"/>
      <c r="H41" s="9"/>
      <c r="I41" s="9"/>
      <c r="J41" s="9"/>
      <c r="K41" s="9"/>
      <c r="L41" s="14"/>
      <c r="M41" s="70"/>
      <c r="N41" s="70"/>
      <c r="O41" s="70"/>
    </row>
    <row r="42" spans="1:15">
      <c r="E42" s="1"/>
      <c r="F42" s="1"/>
      <c r="G42" s="1"/>
      <c r="H42" s="1"/>
      <c r="I42" s="1"/>
      <c r="J42" s="1"/>
      <c r="K42" s="1"/>
      <c r="L42" s="16"/>
      <c r="M42" s="70"/>
      <c r="N42" s="70"/>
      <c r="O42" s="70"/>
    </row>
    <row r="43" spans="1:15">
      <c r="E43" s="1"/>
      <c r="F43" s="1"/>
      <c r="G43" s="1"/>
      <c r="H43" s="1"/>
      <c r="I43" s="1"/>
      <c r="J43" s="1"/>
      <c r="K43" s="1"/>
      <c r="L43" s="16"/>
      <c r="M43" s="70"/>
      <c r="N43" s="70"/>
      <c r="O43" s="70"/>
    </row>
    <row r="44" spans="1:15">
      <c r="E44" s="1"/>
      <c r="F44" s="1"/>
      <c r="G44" s="1"/>
      <c r="H44" s="1"/>
      <c r="I44" s="1"/>
      <c r="J44" s="1"/>
      <c r="K44" s="1"/>
      <c r="L44" s="16"/>
      <c r="M44" s="42"/>
      <c r="N44" s="42"/>
      <c r="O44" s="42"/>
    </row>
    <row r="45" spans="1:15" ht="15.75">
      <c r="A45" s="2"/>
      <c r="B45" s="2"/>
      <c r="C45" s="30"/>
      <c r="D45" s="31"/>
      <c r="E45" s="31"/>
      <c r="F45" s="31"/>
      <c r="G45" s="31"/>
      <c r="H45" s="31"/>
      <c r="I45" s="81" t="s">
        <v>38</v>
      </c>
      <c r="J45" s="81"/>
      <c r="K45" s="30"/>
      <c r="L45" s="13"/>
      <c r="M45" s="17" t="s">
        <v>34</v>
      </c>
    </row>
    <row r="46" spans="1:15" ht="15.75" customHeight="1">
      <c r="A46" s="58" t="s">
        <v>0</v>
      </c>
      <c r="B46" s="59"/>
      <c r="C46" s="59"/>
      <c r="D46" s="72" t="s">
        <v>27</v>
      </c>
      <c r="E46" s="73"/>
      <c r="F46" s="73"/>
      <c r="G46" s="73"/>
      <c r="H46" s="73"/>
      <c r="I46" s="73"/>
      <c r="J46" s="74"/>
      <c r="K46" s="39"/>
      <c r="L46" s="39"/>
      <c r="M46" s="39"/>
      <c r="N46" s="39"/>
      <c r="O46" s="39"/>
    </row>
    <row r="47" spans="1:15" ht="15.75" customHeight="1">
      <c r="A47" s="60"/>
      <c r="B47" s="61"/>
      <c r="C47" s="62"/>
      <c r="D47" s="72" t="s">
        <v>1</v>
      </c>
      <c r="E47" s="73"/>
      <c r="F47" s="73"/>
      <c r="G47" s="73"/>
      <c r="H47" s="73"/>
      <c r="I47" s="73"/>
      <c r="J47" s="74"/>
      <c r="K47" s="39"/>
      <c r="L47" s="39"/>
      <c r="M47" s="39"/>
      <c r="N47" s="39"/>
      <c r="O47" s="40"/>
    </row>
    <row r="48" spans="1:15" ht="51" customHeight="1">
      <c r="A48" s="63" t="s">
        <v>2</v>
      </c>
      <c r="B48" s="63" t="s">
        <v>3</v>
      </c>
      <c r="C48" s="55" t="s">
        <v>4</v>
      </c>
      <c r="D48" s="41" t="s">
        <v>5</v>
      </c>
      <c r="E48" s="72" t="s">
        <v>6</v>
      </c>
      <c r="F48" s="73"/>
      <c r="G48" s="73"/>
      <c r="H48" s="73"/>
      <c r="I48" s="73"/>
      <c r="J48" s="74"/>
      <c r="K48" s="39"/>
      <c r="L48" s="39"/>
      <c r="M48" s="39"/>
      <c r="N48" s="39"/>
      <c r="O48" s="39"/>
    </row>
    <row r="49" spans="1:15" ht="17.25" customHeight="1">
      <c r="A49" s="64"/>
      <c r="B49" s="64"/>
      <c r="C49" s="57"/>
      <c r="D49" s="27"/>
      <c r="E49" s="36" t="s">
        <v>26</v>
      </c>
      <c r="F49" s="37" t="s">
        <v>30</v>
      </c>
      <c r="G49" s="37" t="s">
        <v>31</v>
      </c>
      <c r="H49" s="33" t="s">
        <v>35</v>
      </c>
      <c r="I49" s="33" t="s">
        <v>36</v>
      </c>
      <c r="J49" s="33" t="s">
        <v>37</v>
      </c>
      <c r="K49" s="38"/>
      <c r="L49" s="38"/>
      <c r="M49" s="38"/>
      <c r="N49" s="38"/>
      <c r="O49" s="38"/>
    </row>
    <row r="50" spans="1:15" ht="15.75">
      <c r="A50" s="63">
        <v>1</v>
      </c>
      <c r="B50" s="29">
        <v>2</v>
      </c>
      <c r="C50" s="29">
        <v>3</v>
      </c>
      <c r="D50" s="29">
        <v>4</v>
      </c>
      <c r="E50" s="19">
        <v>13</v>
      </c>
      <c r="F50" s="12">
        <v>14</v>
      </c>
      <c r="G50" s="12">
        <v>15</v>
      </c>
      <c r="H50" s="8">
        <v>16</v>
      </c>
      <c r="I50" s="8">
        <v>17</v>
      </c>
      <c r="J50" s="8">
        <v>18</v>
      </c>
      <c r="K50" s="38"/>
      <c r="L50" s="38"/>
      <c r="M50" s="38"/>
      <c r="N50" s="38"/>
      <c r="O50" s="38"/>
    </row>
    <row r="51" spans="1:15" ht="15.75" customHeight="1">
      <c r="A51" s="65"/>
      <c r="B51" s="52" t="s">
        <v>14</v>
      </c>
      <c r="C51" s="66" t="s">
        <v>45</v>
      </c>
      <c r="D51" s="28" t="s">
        <v>15</v>
      </c>
      <c r="E51" s="20">
        <f>E52+E53+E54+E55</f>
        <v>602207.86</v>
      </c>
      <c r="F51" s="10">
        <f t="shared" ref="F51:J51" si="10">F52+F53+F54+F55</f>
        <v>692603.24</v>
      </c>
      <c r="G51" s="10">
        <f t="shared" si="10"/>
        <v>666233.82999999996</v>
      </c>
      <c r="H51" s="10">
        <f t="shared" si="10"/>
        <v>679948.21</v>
      </c>
      <c r="I51" s="10">
        <f t="shared" si="10"/>
        <v>679948.21</v>
      </c>
      <c r="J51" s="10">
        <f t="shared" si="10"/>
        <v>679948.21</v>
      </c>
      <c r="K51" s="38"/>
      <c r="L51" s="38"/>
      <c r="M51" s="38"/>
      <c r="N51" s="38"/>
      <c r="O51" s="38"/>
    </row>
    <row r="52" spans="1:15" ht="47.25">
      <c r="A52" s="65"/>
      <c r="B52" s="53"/>
      <c r="C52" s="66"/>
      <c r="D52" s="28" t="s">
        <v>16</v>
      </c>
      <c r="E52" s="21">
        <f>E57+E62+E67+E72</f>
        <v>120867.85</v>
      </c>
      <c r="F52" s="11">
        <f t="shared" ref="F52:G52" si="11">F57+F62+F67+F72</f>
        <v>123429.61</v>
      </c>
      <c r="G52" s="10">
        <f t="shared" si="11"/>
        <v>115370.59</v>
      </c>
      <c r="H52" s="10">
        <f t="shared" ref="H52:J52" si="12">H57+H62+H67+H72</f>
        <v>112509.59</v>
      </c>
      <c r="I52" s="10">
        <f t="shared" si="12"/>
        <v>112509.59</v>
      </c>
      <c r="J52" s="10">
        <f t="shared" si="12"/>
        <v>112509.59</v>
      </c>
      <c r="K52" s="38"/>
      <c r="L52" s="38"/>
      <c r="M52" s="38"/>
      <c r="N52" s="38"/>
      <c r="O52" s="38"/>
    </row>
    <row r="53" spans="1:15" ht="47.25">
      <c r="A53" s="65"/>
      <c r="B53" s="53"/>
      <c r="C53" s="66"/>
      <c r="D53" s="28" t="s">
        <v>17</v>
      </c>
      <c r="E53" s="21">
        <f t="shared" ref="E53:G53" si="13">E58+E63+E68+E73</f>
        <v>440883.91</v>
      </c>
      <c r="F53" s="11">
        <f t="shared" si="13"/>
        <v>451814.6</v>
      </c>
      <c r="G53" s="10">
        <f t="shared" si="13"/>
        <v>504341.25999999995</v>
      </c>
      <c r="H53" s="10">
        <f t="shared" ref="H53:J53" si="14">H58+H63+H68+H73</f>
        <v>521401.74</v>
      </c>
      <c r="I53" s="10">
        <f t="shared" si="14"/>
        <v>521401.74</v>
      </c>
      <c r="J53" s="10">
        <f t="shared" si="14"/>
        <v>521401.74</v>
      </c>
      <c r="K53" s="38"/>
      <c r="L53" s="38"/>
      <c r="M53" s="38"/>
      <c r="N53" s="38"/>
      <c r="O53" s="38"/>
    </row>
    <row r="54" spans="1:15" ht="94.5" customHeight="1">
      <c r="A54" s="65"/>
      <c r="B54" s="53"/>
      <c r="C54" s="66"/>
      <c r="D54" s="28" t="s">
        <v>32</v>
      </c>
      <c r="E54" s="14">
        <f t="shared" ref="E54:J54" si="15">E59+E64+E69+E74</f>
        <v>40456.1</v>
      </c>
      <c r="F54" s="14">
        <f t="shared" si="15"/>
        <v>117359.03</v>
      </c>
      <c r="G54" s="14">
        <f t="shared" si="15"/>
        <v>46521.979999999996</v>
      </c>
      <c r="H54" s="14">
        <f t="shared" si="15"/>
        <v>46036.88</v>
      </c>
      <c r="I54" s="14">
        <f t="shared" si="15"/>
        <v>46036.88</v>
      </c>
      <c r="J54" s="14">
        <f t="shared" si="15"/>
        <v>46036.88</v>
      </c>
      <c r="K54" s="38"/>
      <c r="L54" s="38"/>
      <c r="M54" s="38"/>
      <c r="N54" s="38"/>
      <c r="O54" s="38"/>
    </row>
    <row r="55" spans="1:15" ht="31.5">
      <c r="A55" s="64"/>
      <c r="B55" s="54"/>
      <c r="C55" s="66"/>
      <c r="D55" s="28" t="s">
        <v>19</v>
      </c>
      <c r="E55" s="18"/>
      <c r="F55" s="22"/>
      <c r="G55" s="22"/>
      <c r="H55" s="22"/>
      <c r="I55" s="22"/>
      <c r="J55" s="22"/>
      <c r="K55" s="38"/>
      <c r="L55" s="38"/>
      <c r="M55" s="38"/>
      <c r="N55" s="38"/>
      <c r="O55" s="38"/>
    </row>
    <row r="56" spans="1:15" ht="15.75">
      <c r="A56" s="63"/>
      <c r="B56" s="52" t="s">
        <v>20</v>
      </c>
      <c r="C56" s="52" t="s">
        <v>28</v>
      </c>
      <c r="D56" s="28" t="s">
        <v>15</v>
      </c>
      <c r="E56" s="14">
        <f t="shared" ref="E56:J56" si="16">E57+E58+E59</f>
        <v>154764.71000000002</v>
      </c>
      <c r="F56" s="14">
        <f t="shared" si="16"/>
        <v>238075.53999999998</v>
      </c>
      <c r="G56" s="14">
        <f t="shared" si="16"/>
        <v>158620.13</v>
      </c>
      <c r="H56" s="14">
        <f t="shared" si="16"/>
        <v>154761.31</v>
      </c>
      <c r="I56" s="14">
        <f t="shared" si="16"/>
        <v>154761.31</v>
      </c>
      <c r="J56" s="14">
        <f t="shared" si="16"/>
        <v>154761.31</v>
      </c>
      <c r="K56" s="38"/>
      <c r="L56" s="38"/>
      <c r="M56" s="38"/>
      <c r="N56" s="38"/>
      <c r="O56" s="38"/>
    </row>
    <row r="57" spans="1:15" ht="47.25">
      <c r="A57" s="65"/>
      <c r="B57" s="53"/>
      <c r="C57" s="53"/>
      <c r="D57" s="28" t="s">
        <v>16</v>
      </c>
      <c r="E57" s="18">
        <v>112805.85</v>
      </c>
      <c r="F57" s="22">
        <f>114666.81+450</f>
        <v>115116.81</v>
      </c>
      <c r="G57" s="22">
        <v>107204.39</v>
      </c>
      <c r="H57" s="22">
        <v>104265.29</v>
      </c>
      <c r="I57" s="22">
        <v>104265.29</v>
      </c>
      <c r="J57" s="22">
        <v>104265.29</v>
      </c>
      <c r="K57" s="38"/>
      <c r="L57" s="38"/>
      <c r="M57" s="38"/>
      <c r="N57" s="38"/>
      <c r="O57" s="38"/>
    </row>
    <row r="58" spans="1:15" ht="47.25">
      <c r="A58" s="65"/>
      <c r="B58" s="53"/>
      <c r="C58" s="53"/>
      <c r="D58" s="28" t="s">
        <v>17</v>
      </c>
      <c r="E58" s="18">
        <v>21335.86</v>
      </c>
      <c r="F58" s="18">
        <v>27160.799999999999</v>
      </c>
      <c r="G58" s="18">
        <v>26454.86</v>
      </c>
      <c r="H58" s="18">
        <v>26020.240000000002</v>
      </c>
      <c r="I58" s="18">
        <v>26020.240000000002</v>
      </c>
      <c r="J58" s="18">
        <v>26020.240000000002</v>
      </c>
      <c r="K58" s="38"/>
      <c r="L58" s="38"/>
      <c r="M58" s="38"/>
      <c r="N58" s="38"/>
      <c r="O58" s="38"/>
    </row>
    <row r="59" spans="1:15" ht="94.5" customHeight="1">
      <c r="A59" s="65"/>
      <c r="B59" s="53"/>
      <c r="C59" s="53"/>
      <c r="D59" s="28" t="s">
        <v>32</v>
      </c>
      <c r="E59" s="18">
        <v>20623</v>
      </c>
      <c r="F59" s="22">
        <v>95797.93</v>
      </c>
      <c r="G59" s="22">
        <v>24960.880000000001</v>
      </c>
      <c r="H59" s="22">
        <v>24475.78</v>
      </c>
      <c r="I59" s="22">
        <v>24475.78</v>
      </c>
      <c r="J59" s="22">
        <v>24475.78</v>
      </c>
      <c r="K59" s="38"/>
      <c r="L59" s="38"/>
      <c r="M59" s="38"/>
      <c r="N59" s="38"/>
      <c r="O59" s="38"/>
    </row>
    <row r="60" spans="1:15" ht="31.5">
      <c r="A60" s="64"/>
      <c r="B60" s="54"/>
      <c r="C60" s="54"/>
      <c r="D60" s="28" t="s">
        <v>19</v>
      </c>
      <c r="E60" s="18"/>
      <c r="F60" s="22"/>
      <c r="G60" s="22"/>
      <c r="H60" s="22"/>
      <c r="I60" s="22"/>
      <c r="J60" s="22"/>
      <c r="K60" s="38"/>
      <c r="L60" s="38"/>
      <c r="M60" s="38"/>
      <c r="N60" s="38"/>
      <c r="O60" s="38"/>
    </row>
    <row r="61" spans="1:15" ht="15.75">
      <c r="A61" s="63"/>
      <c r="B61" s="52" t="s">
        <v>21</v>
      </c>
      <c r="C61" s="52" t="s">
        <v>43</v>
      </c>
      <c r="D61" s="28" t="s">
        <v>15</v>
      </c>
      <c r="E61" s="14">
        <f t="shared" ref="E61:G61" si="17">E63+E62+E64</f>
        <v>432305.72</v>
      </c>
      <c r="F61" s="14">
        <f t="shared" si="17"/>
        <v>438607.69999999995</v>
      </c>
      <c r="G61" s="14">
        <f t="shared" si="17"/>
        <v>491872.19999999995</v>
      </c>
      <c r="H61" s="14">
        <f t="shared" ref="H61:J61" si="18">H63+H62+H64</f>
        <v>509367.3</v>
      </c>
      <c r="I61" s="14">
        <f t="shared" si="18"/>
        <v>509367.3</v>
      </c>
      <c r="J61" s="14">
        <f t="shared" si="18"/>
        <v>509367.3</v>
      </c>
      <c r="K61" s="38"/>
      <c r="L61" s="38"/>
      <c r="M61" s="38"/>
      <c r="N61" s="38"/>
      <c r="O61" s="38"/>
    </row>
    <row r="62" spans="1:15" ht="47.25">
      <c r="A62" s="65"/>
      <c r="B62" s="53"/>
      <c r="C62" s="53"/>
      <c r="D62" s="28" t="s">
        <v>16</v>
      </c>
      <c r="E62" s="18"/>
      <c r="F62" s="22"/>
      <c r="G62" s="22"/>
      <c r="H62" s="22"/>
      <c r="I62" s="22"/>
      <c r="J62" s="22"/>
      <c r="K62" s="38"/>
      <c r="L62" s="38"/>
      <c r="M62" s="38"/>
      <c r="N62" s="38"/>
      <c r="O62" s="38"/>
    </row>
    <row r="63" spans="1:15" ht="47.25">
      <c r="A63" s="65"/>
      <c r="B63" s="53"/>
      <c r="C63" s="53"/>
      <c r="D63" s="28" t="s">
        <v>17</v>
      </c>
      <c r="E63" s="18">
        <v>412472.62</v>
      </c>
      <c r="F63" s="18">
        <f>417496.6-450</f>
        <v>417046.6</v>
      </c>
      <c r="G63" s="14">
        <v>470311.1</v>
      </c>
      <c r="H63" s="14">
        <v>487806.2</v>
      </c>
      <c r="I63" s="14">
        <v>487806.2</v>
      </c>
      <c r="J63" s="14">
        <v>487806.2</v>
      </c>
      <c r="K63" s="38"/>
      <c r="L63" s="38"/>
      <c r="M63" s="38"/>
      <c r="N63" s="38"/>
      <c r="O63" s="38"/>
    </row>
    <row r="64" spans="1:15" ht="94.5" customHeight="1">
      <c r="A64" s="65"/>
      <c r="B64" s="53"/>
      <c r="C64" s="53"/>
      <c r="D64" s="28" t="s">
        <v>32</v>
      </c>
      <c r="E64" s="22">
        <v>19833.099999999999</v>
      </c>
      <c r="F64" s="22">
        <v>21561.1</v>
      </c>
      <c r="G64" s="22">
        <v>21561.1</v>
      </c>
      <c r="H64" s="22">
        <v>21561.1</v>
      </c>
      <c r="I64" s="22">
        <v>21561.1</v>
      </c>
      <c r="J64" s="22">
        <v>21561.1</v>
      </c>
      <c r="K64" s="38"/>
      <c r="L64" s="38"/>
      <c r="M64" s="38"/>
      <c r="N64" s="38"/>
      <c r="O64" s="38"/>
    </row>
    <row r="65" spans="1:15" ht="31.5">
      <c r="A65" s="64"/>
      <c r="B65" s="54"/>
      <c r="C65" s="54"/>
      <c r="D65" s="28" t="s">
        <v>19</v>
      </c>
      <c r="E65" s="18"/>
      <c r="F65" s="22"/>
      <c r="G65" s="22"/>
      <c r="H65" s="22"/>
      <c r="I65" s="22"/>
      <c r="J65" s="22"/>
      <c r="K65" s="38"/>
      <c r="L65" s="38"/>
      <c r="M65" s="38"/>
      <c r="N65" s="38"/>
      <c r="O65" s="38"/>
    </row>
    <row r="66" spans="1:15" ht="15.75">
      <c r="A66" s="63"/>
      <c r="B66" s="52" t="s">
        <v>22</v>
      </c>
      <c r="C66" s="55" t="s">
        <v>42</v>
      </c>
      <c r="D66" s="28" t="s">
        <v>15</v>
      </c>
      <c r="E66" s="18">
        <f t="shared" ref="E66:G66" si="19">SUM(E67:E68)</f>
        <v>7225.43</v>
      </c>
      <c r="F66" s="18">
        <f t="shared" si="19"/>
        <v>7807.2</v>
      </c>
      <c r="G66" s="14">
        <f t="shared" si="19"/>
        <v>7575.3</v>
      </c>
      <c r="H66" s="14">
        <f t="shared" ref="H66:J66" si="20">SUM(H67:H68)</f>
        <v>7575.3</v>
      </c>
      <c r="I66" s="14">
        <f t="shared" si="20"/>
        <v>7575.3</v>
      </c>
      <c r="J66" s="14">
        <f t="shared" si="20"/>
        <v>7575.3</v>
      </c>
      <c r="K66" s="38"/>
      <c r="L66" s="38"/>
      <c r="M66" s="38"/>
      <c r="N66" s="38"/>
      <c r="O66" s="38"/>
    </row>
    <row r="67" spans="1:15" ht="47.25">
      <c r="A67" s="65"/>
      <c r="B67" s="53"/>
      <c r="C67" s="56"/>
      <c r="D67" s="28" t="s">
        <v>16</v>
      </c>
      <c r="E67" s="18">
        <v>150</v>
      </c>
      <c r="F67" s="22">
        <v>200</v>
      </c>
      <c r="G67" s="22"/>
      <c r="H67" s="22"/>
      <c r="I67" s="22"/>
      <c r="J67" s="22"/>
      <c r="K67" s="38"/>
      <c r="L67" s="38"/>
      <c r="M67" s="38"/>
      <c r="N67" s="38"/>
      <c r="O67" s="38"/>
    </row>
    <row r="68" spans="1:15" ht="47.25">
      <c r="A68" s="65"/>
      <c r="B68" s="53"/>
      <c r="C68" s="56"/>
      <c r="D68" s="28" t="s">
        <v>17</v>
      </c>
      <c r="E68" s="18">
        <v>7075.43</v>
      </c>
      <c r="F68" s="18">
        <v>7607.2</v>
      </c>
      <c r="G68" s="14">
        <v>7575.3</v>
      </c>
      <c r="H68" s="14">
        <v>7575.3</v>
      </c>
      <c r="I68" s="14">
        <v>7575.3</v>
      </c>
      <c r="J68" s="14">
        <v>7575.3</v>
      </c>
      <c r="K68" s="38"/>
      <c r="L68" s="38"/>
      <c r="M68" s="38"/>
      <c r="N68" s="38"/>
      <c r="O68" s="38"/>
    </row>
    <row r="69" spans="1:15" ht="94.5" customHeight="1">
      <c r="A69" s="65"/>
      <c r="B69" s="53"/>
      <c r="C69" s="56"/>
      <c r="D69" s="28" t="s">
        <v>32</v>
      </c>
      <c r="E69" s="18"/>
      <c r="F69" s="22"/>
      <c r="G69" s="22"/>
      <c r="H69" s="22"/>
      <c r="I69" s="22"/>
      <c r="J69" s="22"/>
      <c r="K69" s="38"/>
      <c r="L69" s="38"/>
      <c r="M69" s="38"/>
      <c r="N69" s="38"/>
      <c r="O69" s="38"/>
    </row>
    <row r="70" spans="1:15" ht="31.5">
      <c r="A70" s="64"/>
      <c r="B70" s="54"/>
      <c r="C70" s="57"/>
      <c r="D70" s="28" t="s">
        <v>19</v>
      </c>
      <c r="E70" s="18"/>
      <c r="F70" s="22"/>
      <c r="G70" s="22"/>
      <c r="H70" s="22"/>
      <c r="I70" s="22"/>
      <c r="J70" s="22"/>
      <c r="K70" s="38"/>
      <c r="L70" s="38"/>
      <c r="M70" s="38"/>
      <c r="N70" s="38"/>
      <c r="O70" s="38"/>
    </row>
    <row r="71" spans="1:15" ht="15.75">
      <c r="A71" s="63"/>
      <c r="B71" s="52" t="s">
        <v>23</v>
      </c>
      <c r="C71" s="55" t="s">
        <v>29</v>
      </c>
      <c r="D71" s="28" t="s">
        <v>15</v>
      </c>
      <c r="E71" s="18">
        <f t="shared" ref="E71:G71" si="21">SUM(E72:E73)</f>
        <v>7912</v>
      </c>
      <c r="F71" s="18">
        <f t="shared" si="21"/>
        <v>8112.8</v>
      </c>
      <c r="G71" s="14">
        <f t="shared" si="21"/>
        <v>8166.2</v>
      </c>
      <c r="H71" s="14">
        <f t="shared" ref="H71:J71" si="22">SUM(H72:H73)</f>
        <v>8244.2999999999993</v>
      </c>
      <c r="I71" s="14">
        <f t="shared" si="22"/>
        <v>8244.2999999999993</v>
      </c>
      <c r="J71" s="14">
        <f t="shared" si="22"/>
        <v>8244.2999999999993</v>
      </c>
      <c r="K71" s="38"/>
      <c r="L71" s="38"/>
      <c r="M71" s="38"/>
      <c r="N71" s="38"/>
      <c r="O71" s="38"/>
    </row>
    <row r="72" spans="1:15" ht="47.25">
      <c r="A72" s="65"/>
      <c r="B72" s="53"/>
      <c r="C72" s="56"/>
      <c r="D72" s="28" t="s">
        <v>16</v>
      </c>
      <c r="E72" s="18">
        <v>7912</v>
      </c>
      <c r="F72" s="22">
        <v>8112.8</v>
      </c>
      <c r="G72" s="22">
        <v>8166.2</v>
      </c>
      <c r="H72" s="22">
        <v>8244.2999999999993</v>
      </c>
      <c r="I72" s="22">
        <v>8244.2999999999993</v>
      </c>
      <c r="J72" s="22">
        <v>8244.2999999999993</v>
      </c>
      <c r="K72" s="38"/>
      <c r="L72" s="38"/>
      <c r="M72" s="38"/>
      <c r="N72" s="38"/>
      <c r="O72" s="38"/>
    </row>
    <row r="73" spans="1:15" ht="47.25">
      <c r="A73" s="65"/>
      <c r="B73" s="53"/>
      <c r="C73" s="56"/>
      <c r="D73" s="28" t="s">
        <v>17</v>
      </c>
      <c r="E73" s="18"/>
      <c r="F73" s="22"/>
      <c r="G73" s="22"/>
      <c r="H73" s="22"/>
      <c r="I73" s="22"/>
      <c r="J73" s="22"/>
      <c r="K73" s="38"/>
      <c r="L73" s="38"/>
      <c r="M73" s="38"/>
      <c r="N73" s="38"/>
      <c r="O73" s="38"/>
    </row>
    <row r="74" spans="1:15" ht="110.25" customHeight="1">
      <c r="A74" s="65"/>
      <c r="B74" s="53"/>
      <c r="C74" s="56"/>
      <c r="D74" s="28" t="s">
        <v>18</v>
      </c>
      <c r="E74" s="18"/>
      <c r="F74" s="22"/>
      <c r="G74" s="22"/>
      <c r="H74" s="22"/>
      <c r="I74" s="22"/>
      <c r="J74" s="22"/>
      <c r="K74" s="38"/>
      <c r="L74" s="38"/>
      <c r="M74" s="38"/>
      <c r="N74" s="38"/>
      <c r="O74" s="38"/>
    </row>
    <row r="75" spans="1:15" ht="31.5">
      <c r="A75" s="64"/>
      <c r="B75" s="54"/>
      <c r="C75" s="57"/>
      <c r="D75" s="28" t="s">
        <v>19</v>
      </c>
      <c r="E75" s="18"/>
      <c r="F75" s="22"/>
      <c r="G75" s="22"/>
      <c r="H75" s="22"/>
      <c r="I75" s="22"/>
      <c r="J75" s="22"/>
      <c r="K75" s="38"/>
      <c r="L75" s="38"/>
      <c r="M75" s="38"/>
      <c r="N75" s="38"/>
      <c r="O75" s="38"/>
    </row>
    <row r="76" spans="1:15">
      <c r="E76" s="1"/>
      <c r="F76" s="1"/>
      <c r="G76" s="1"/>
      <c r="H76" s="1"/>
      <c r="I76" s="1"/>
      <c r="J76" s="1"/>
      <c r="K76" s="38"/>
      <c r="L76" s="38"/>
      <c r="M76" s="38"/>
      <c r="N76" s="38"/>
      <c r="O76" s="38"/>
    </row>
  </sheetData>
  <mergeCells count="55">
    <mergeCell ref="A32:A36"/>
    <mergeCell ref="B32:B36"/>
    <mergeCell ref="C32:C36"/>
    <mergeCell ref="A16:A21"/>
    <mergeCell ref="B17:B21"/>
    <mergeCell ref="A22:A26"/>
    <mergeCell ref="B22:B26"/>
    <mergeCell ref="C14:C15"/>
    <mergeCell ref="B14:B15"/>
    <mergeCell ref="A14:A15"/>
    <mergeCell ref="A27:A31"/>
    <mergeCell ref="B27:B31"/>
    <mergeCell ref="C27:C31"/>
    <mergeCell ref="I45:J45"/>
    <mergeCell ref="C22:C26"/>
    <mergeCell ref="C17:C21"/>
    <mergeCell ref="B37:B41"/>
    <mergeCell ref="C37:C41"/>
    <mergeCell ref="C2:M4"/>
    <mergeCell ref="H1:M1"/>
    <mergeCell ref="C5:F5"/>
    <mergeCell ref="L5:M5"/>
    <mergeCell ref="E6:M6"/>
    <mergeCell ref="C56:C60"/>
    <mergeCell ref="A12:C13"/>
    <mergeCell ref="A8:O8"/>
    <mergeCell ref="M15:O43"/>
    <mergeCell ref="A37:A41"/>
    <mergeCell ref="E48:J48"/>
    <mergeCell ref="B48:B49"/>
    <mergeCell ref="C48:C49"/>
    <mergeCell ref="D9:J9"/>
    <mergeCell ref="D12:L12"/>
    <mergeCell ref="D13:L13"/>
    <mergeCell ref="E14:L14"/>
    <mergeCell ref="K11:L11"/>
    <mergeCell ref="D14:D15"/>
    <mergeCell ref="D47:J47"/>
    <mergeCell ref="D46:J46"/>
    <mergeCell ref="B71:B75"/>
    <mergeCell ref="C71:C75"/>
    <mergeCell ref="A46:C47"/>
    <mergeCell ref="A48:A49"/>
    <mergeCell ref="A50:A55"/>
    <mergeCell ref="B51:B55"/>
    <mergeCell ref="A56:A60"/>
    <mergeCell ref="A61:A65"/>
    <mergeCell ref="A66:A70"/>
    <mergeCell ref="A71:A75"/>
    <mergeCell ref="B61:B65"/>
    <mergeCell ref="C61:C65"/>
    <mergeCell ref="B66:B70"/>
    <mergeCell ref="C66:C70"/>
    <mergeCell ref="C51:C55"/>
    <mergeCell ref="B56:B60"/>
  </mergeCells>
  <pageMargins left="0.11811023622047245" right="0.11811023622047245" top="0.15748031496062992" bottom="0.15748031496062992" header="0.31496062992125984" footer="0.31496062992125984"/>
  <pageSetup paperSize="9" scale="71" orientation="landscape" r:id="rId1"/>
  <rowBreaks count="1" manualBreakCount="1">
    <brk id="4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</dc:creator>
  <cp:lastModifiedBy>Buh-001</cp:lastModifiedBy>
  <cp:lastPrinted>2022-07-22T07:54:34Z</cp:lastPrinted>
  <dcterms:created xsi:type="dcterms:W3CDTF">2016-01-06T09:10:04Z</dcterms:created>
  <dcterms:modified xsi:type="dcterms:W3CDTF">2023-02-02T07:27:12Z</dcterms:modified>
</cp:coreProperties>
</file>