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codeName="ЭтаКнига"/>
  <bookViews>
    <workbookView xWindow="2388" yWindow="2136" windowWidth="15576" windowHeight="12504" activeTab="2"/>
  </bookViews>
  <sheets>
    <sheet name="Приложение 2" sheetId="5" r:id="rId1"/>
    <sheet name="Приложение 3" sheetId="4" r:id="rId2"/>
    <sheet name="Приложение 4" sheetId="3" r:id="rId3"/>
  </sheets>
  <definedNames>
    <definedName name="Диаметр_наружный">#REF!</definedName>
    <definedName name="КМС">#REF!</definedName>
    <definedName name="Сварка">#REF!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68" i="3"/>
  <c r="D67"/>
  <c r="E67"/>
  <c r="F67"/>
  <c r="G67"/>
  <c r="H67"/>
  <c r="I67"/>
  <c r="J67"/>
  <c r="K67"/>
  <c r="L67"/>
  <c r="M67"/>
  <c r="N67"/>
  <c r="O67"/>
  <c r="P67"/>
  <c r="Q67"/>
  <c r="C67"/>
  <c r="D66" l="1"/>
  <c r="E66"/>
  <c r="F66"/>
  <c r="G66"/>
  <c r="H66"/>
  <c r="I66"/>
  <c r="J66"/>
  <c r="K66"/>
  <c r="L66"/>
  <c r="M66"/>
  <c r="N66"/>
  <c r="O66"/>
  <c r="P66"/>
  <c r="Q66"/>
  <c r="C66"/>
  <c r="D37"/>
  <c r="E37"/>
  <c r="F37"/>
  <c r="G37"/>
  <c r="H37"/>
  <c r="I37"/>
  <c r="J37"/>
  <c r="K37"/>
  <c r="L37"/>
  <c r="M37"/>
  <c r="N37"/>
  <c r="O37"/>
  <c r="P37"/>
  <c r="Q37"/>
  <c r="D39"/>
  <c r="E39"/>
  <c r="F39"/>
  <c r="G39"/>
  <c r="H39"/>
  <c r="I39"/>
  <c r="J39"/>
  <c r="K39"/>
  <c r="L39"/>
  <c r="M39"/>
  <c r="N39"/>
  <c r="O39"/>
  <c r="P39"/>
  <c r="Q39"/>
  <c r="D40"/>
  <c r="E40"/>
  <c r="F40"/>
  <c r="G40"/>
  <c r="H40"/>
  <c r="I40"/>
  <c r="J40"/>
  <c r="K40"/>
  <c r="L40"/>
  <c r="M40"/>
  <c r="N40"/>
  <c r="O40"/>
  <c r="P40"/>
  <c r="Q40"/>
  <c r="D41"/>
  <c r="E41"/>
  <c r="F41"/>
  <c r="G41"/>
  <c r="H41"/>
  <c r="I41"/>
  <c r="J41"/>
  <c r="K41"/>
  <c r="L41"/>
  <c r="M41"/>
  <c r="N41"/>
  <c r="O41"/>
  <c r="P41"/>
  <c r="Q41"/>
  <c r="C39"/>
  <c r="C40"/>
  <c r="C41"/>
  <c r="C37"/>
  <c r="D43"/>
  <c r="E43"/>
  <c r="F43"/>
  <c r="G43"/>
  <c r="H43"/>
  <c r="I43"/>
  <c r="J43"/>
  <c r="K43"/>
  <c r="L43"/>
  <c r="M43"/>
  <c r="N43"/>
  <c r="O43"/>
  <c r="P43"/>
  <c r="Q43"/>
  <c r="D45"/>
  <c r="E45"/>
  <c r="F45"/>
  <c r="G45"/>
  <c r="H45"/>
  <c r="I45"/>
  <c r="J45"/>
  <c r="K45"/>
  <c r="L45"/>
  <c r="M45"/>
  <c r="N45"/>
  <c r="O45"/>
  <c r="P45"/>
  <c r="Q45"/>
  <c r="D46"/>
  <c r="E46"/>
  <c r="F46"/>
  <c r="G46"/>
  <c r="H46"/>
  <c r="I46"/>
  <c r="J46"/>
  <c r="K46"/>
  <c r="L46"/>
  <c r="M46"/>
  <c r="N46"/>
  <c r="O46"/>
  <c r="P46"/>
  <c r="Q46"/>
  <c r="D47"/>
  <c r="E47"/>
  <c r="F47"/>
  <c r="G47"/>
  <c r="H47"/>
  <c r="I47"/>
  <c r="J47"/>
  <c r="K47"/>
  <c r="L47"/>
  <c r="M47"/>
  <c r="N47"/>
  <c r="O47"/>
  <c r="P47"/>
  <c r="Q47"/>
  <c r="C45"/>
  <c r="C46"/>
  <c r="C47"/>
  <c r="C43"/>
  <c r="K61"/>
  <c r="K63" s="1"/>
  <c r="K64" s="1"/>
  <c r="K65" s="1"/>
  <c r="H55"/>
  <c r="H57" s="1"/>
  <c r="H58" s="1"/>
  <c r="H59" s="1"/>
  <c r="I49"/>
  <c r="I51" s="1"/>
  <c r="I52" s="1"/>
  <c r="I53" s="1"/>
  <c r="F35"/>
  <c r="N35"/>
  <c r="C7"/>
  <c r="D7"/>
  <c r="E7"/>
  <c r="F7"/>
  <c r="G7"/>
  <c r="H7"/>
  <c r="I7"/>
  <c r="J7"/>
  <c r="K7"/>
  <c r="L7"/>
  <c r="M7"/>
  <c r="N7"/>
  <c r="O7"/>
  <c r="P7"/>
  <c r="Q7"/>
  <c r="C8"/>
  <c r="E8"/>
  <c r="F8"/>
  <c r="G8"/>
  <c r="I8"/>
  <c r="K8"/>
  <c r="L8"/>
  <c r="M8"/>
  <c r="N8"/>
  <c r="O8"/>
  <c r="P8"/>
  <c r="Q8"/>
  <c r="C9"/>
  <c r="E9"/>
  <c r="F9"/>
  <c r="G9"/>
  <c r="H9"/>
  <c r="I9"/>
  <c r="K9"/>
  <c r="M9"/>
  <c r="N9"/>
  <c r="O9"/>
  <c r="P9"/>
  <c r="Q9"/>
  <c r="C10"/>
  <c r="C35" s="1"/>
  <c r="E10"/>
  <c r="E35" s="1"/>
  <c r="F10"/>
  <c r="G10"/>
  <c r="G35" s="1"/>
  <c r="I10"/>
  <c r="I35" s="1"/>
  <c r="K10"/>
  <c r="K35" s="1"/>
  <c r="M10"/>
  <c r="M35" s="1"/>
  <c r="N10"/>
  <c r="O10"/>
  <c r="O35" s="1"/>
  <c r="P10"/>
  <c r="P35" s="1"/>
  <c r="Q10"/>
  <c r="Q35" s="1"/>
  <c r="D6"/>
  <c r="E6"/>
  <c r="F6"/>
  <c r="G6"/>
  <c r="H6"/>
  <c r="I6"/>
  <c r="J6"/>
  <c r="K6"/>
  <c r="L6"/>
  <c r="M6"/>
  <c r="N6"/>
  <c r="O6"/>
  <c r="P6"/>
  <c r="Q6"/>
  <c r="C6"/>
  <c r="J32"/>
  <c r="J33" s="1"/>
  <c r="J34" s="1"/>
  <c r="J10" s="1"/>
  <c r="J35" s="1"/>
  <c r="L26"/>
  <c r="L27" s="1"/>
  <c r="L28" s="1"/>
  <c r="L10" s="1"/>
  <c r="L35" s="1"/>
  <c r="H20"/>
  <c r="H21" s="1"/>
  <c r="H22" s="1"/>
  <c r="H10" s="1"/>
  <c r="H35" s="1"/>
  <c r="D14"/>
  <c r="D8" s="1"/>
  <c r="D15" l="1"/>
  <c r="L9"/>
  <c r="J8"/>
  <c r="J9"/>
  <c r="H8"/>
  <c r="D16" l="1"/>
  <c r="D10" s="1"/>
  <c r="D35" s="1"/>
  <c r="D9"/>
</calcChain>
</file>

<file path=xl/sharedStrings.xml><?xml version="1.0" encoding="utf-8"?>
<sst xmlns="http://schemas.openxmlformats.org/spreadsheetml/2006/main" count="182" uniqueCount="83">
  <si>
    <t>-</t>
  </si>
  <si>
    <t>Приложение 4. Реестр проектов по схеме теплоснабжения</t>
  </si>
  <si>
    <t>Приложение 3. Реестр потребителей</t>
  </si>
  <si>
    <t>Приложение 2. Характеристика тепловых сетей</t>
  </si>
  <si>
    <t>Наименование показателя</t>
  </si>
  <si>
    <t>2021 год</t>
  </si>
  <si>
    <t>2022 год</t>
  </si>
  <si>
    <t>2023 год</t>
  </si>
  <si>
    <t>2024 год</t>
  </si>
  <si>
    <t>2025 год</t>
  </si>
  <si>
    <t>2026 год</t>
  </si>
  <si>
    <t>2027 год</t>
  </si>
  <si>
    <t>Группа проектов 1-1. "Источники тепловой энергии"</t>
  </si>
  <si>
    <t>Всего капитальные затраты, без НДС</t>
  </si>
  <si>
    <t>Непредвиденные расходы</t>
  </si>
  <si>
    <t>НДС</t>
  </si>
  <si>
    <t>Всего стоимость группы проектов</t>
  </si>
  <si>
    <t>Всего стоимость подгруппы проектов накопленным итогом</t>
  </si>
  <si>
    <t>Всего стоимость подгруппы проектов</t>
  </si>
  <si>
    <t>Группа проектов 1-2. "Тепловые сети и сооружения на них"</t>
  </si>
  <si>
    <t>Подгруппа проектов 1-2.1 "Реконструкция тепловых сетей для обеспечения надежности теплоснабжения потребителей, в том числе в связи с исчерпанием эксплуатационного ресурса"</t>
  </si>
  <si>
    <t>2028 год</t>
  </si>
  <si>
    <t>2029 год</t>
  </si>
  <si>
    <t>2030 год</t>
  </si>
  <si>
    <t>2031 год</t>
  </si>
  <si>
    <t>2032 год</t>
  </si>
  <si>
    <t>2033 год</t>
  </si>
  <si>
    <t>2034 год</t>
  </si>
  <si>
    <t>2035 год</t>
  </si>
  <si>
    <t>Итого инвестиции по реконструкции источников тепловой энергии</t>
  </si>
  <si>
    <t>№ пп</t>
  </si>
  <si>
    <t>Наименование объекта теплопотребления</t>
  </si>
  <si>
    <t>Адрес</t>
  </si>
  <si>
    <t>Наименование источника теплоснабжения</t>
  </si>
  <si>
    <t>Договорные тепловые нагрузки объектов теплопотребления</t>
  </si>
  <si>
    <t>теплоноситель - горячая вода, Гкал/ч</t>
  </si>
  <si>
    <t>Q от</t>
  </si>
  <si>
    <t>Q вент</t>
  </si>
  <si>
    <t>Q гвс</t>
  </si>
  <si>
    <t>Qтехн</t>
  </si>
  <si>
    <t>Здание школы (МБОУ СОШ №1 с.Грабово)</t>
  </si>
  <si>
    <t xml:space="preserve"> с.Грабово, ул.Советская 160</t>
  </si>
  <si>
    <t>Котельная  с.Грабово, ул.Советская 160К</t>
  </si>
  <si>
    <t>нет</t>
  </si>
  <si>
    <t>Здание участковой больницы (ГБУЗ Бессоновская РБ)</t>
  </si>
  <si>
    <t xml:space="preserve"> с.Грабово,    ул.Ново-Западная 15</t>
  </si>
  <si>
    <t xml:space="preserve">Котельная с.Грабово, ул.Ново-Западная 15К </t>
  </si>
  <si>
    <t>Здание гаража участковой больницы (ГБУЗ Бессоновская РБ)</t>
  </si>
  <si>
    <t>Здание детского сада (МБДОУ ДС с.Грабово)</t>
  </si>
  <si>
    <t xml:space="preserve"> с.Грабово, ул.Западная Поляна 10</t>
  </si>
  <si>
    <t>Здание школы (МБОУ СОШ №2 с.Грабово)</t>
  </si>
  <si>
    <t xml:space="preserve"> с.Грабово, ул.Лесная 31</t>
  </si>
  <si>
    <t>Котельная с.Грабово, ул.Лесная 31/2</t>
  </si>
  <si>
    <t>Здание гаража (Администрация Грабовского сельсовета)</t>
  </si>
  <si>
    <t xml:space="preserve"> с.Грабово, ул.Лесная </t>
  </si>
  <si>
    <t>с.Чертково, ул.Центральная 45</t>
  </si>
  <si>
    <t>Котельная с.Чертково, ул.Центральная 45К</t>
  </si>
  <si>
    <t>Система теплоснабжения</t>
  </si>
  <si>
    <t>Диаметр условный, мм</t>
  </si>
  <si>
    <t>Протяженность, м</t>
  </si>
  <si>
    <t>Способ прокладки</t>
  </si>
  <si>
    <t>Год ввода</t>
  </si>
  <si>
    <t xml:space="preserve">Длина участка (в двухтрубном исчислении) L, м </t>
  </si>
  <si>
    <t xml:space="preserve">Температурный график работы тепловой сети с указанием температуры срезки, °C </t>
  </si>
  <si>
    <t xml:space="preserve">Поправочный коэффициент к нормам тепловых потерь, K </t>
  </si>
  <si>
    <t xml:space="preserve">Часовые тепловые потери, Гкал/ч </t>
  </si>
  <si>
    <t>пр.</t>
  </si>
  <si>
    <t>обр.</t>
  </si>
  <si>
    <t>закрытая</t>
  </si>
  <si>
    <t>подземная</t>
  </si>
  <si>
    <t>надземная</t>
  </si>
  <si>
    <t>95/70</t>
  </si>
  <si>
    <t xml:space="preserve">Наименованиеи адресисточника тепловой энергии </t>
  </si>
  <si>
    <t xml:space="preserve">Наличие у потребителя узла учета ТЭ и т/н </t>
  </si>
  <si>
    <t>Подгруппа проектов 1-1.1 "Замена котлов на котельной по ул. Советская, 160к на аналогичные"</t>
  </si>
  <si>
    <t>Подгруппа проектов 1-1.2 "Замена котлов на котельной по ул. Ново-Западная, 15к на аналогичные"</t>
  </si>
  <si>
    <t>Подгруппа проектов 1-1.3 "Замена котлов на котельной по ул. Лесная, 31/2 на аналогичные"</t>
  </si>
  <si>
    <t>Подгруппа проектов 1-1.4 "Замена котлов на котельной по ул. Центральная в с. Чертково на аналогичные"</t>
  </si>
  <si>
    <t>Подгруппа проектов 1-2.1.1. "Замена участка тепловых сетей от Котельной, ул.Советская 160К, L 230м dy 100мм"</t>
  </si>
  <si>
    <t>Подгруппа проектов 1-2.1.2. "Замена участка тепловых сетей от Котельной, ул.Лесная 31/2, L 360м dy 100мм"</t>
  </si>
  <si>
    <t>Подгруппа проектов 1-2.1.3. "Замена участка тепловых сетей от Котельной, ул.Ново-Западная 15К , L852м dy 70мм"</t>
  </si>
  <si>
    <t>Итого инвестиции по группе тепловые сети и сооружения на них</t>
  </si>
  <si>
    <t>ИТОГО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</si>
</sst>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1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2" fillId="0" borderId="1" xfId="0" applyFont="1" applyBorder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center"/>
    </xf>
    <xf numFmtId="0" fontId="2" fillId="0" borderId="0" xfId="0" applyFont="1"/>
    <xf numFmtId="0" fontId="5" fillId="0" borderId="0" xfId="0" applyFont="1" applyFill="1" applyBorder="1"/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justify" vertical="center" wrapText="1"/>
    </xf>
    <xf numFmtId="0" fontId="5" fillId="0" borderId="1" xfId="0" applyFont="1" applyFill="1" applyBorder="1"/>
    <xf numFmtId="0" fontId="8" fillId="0" borderId="1" xfId="0" applyFont="1" applyFill="1" applyBorder="1" applyAlignment="1">
      <alignment horizontal="right" vertical="center" wrapText="1"/>
    </xf>
    <xf numFmtId="0" fontId="9" fillId="0" borderId="1" xfId="0" applyFont="1" applyFill="1" applyBorder="1" applyAlignment="1">
      <alignment vertical="center" wrapText="1"/>
    </xf>
    <xf numFmtId="2" fontId="9" fillId="0" borderId="1" xfId="0" applyNumberFormat="1" applyFont="1" applyFill="1" applyBorder="1" applyAlignment="1">
      <alignment horizontal="right" vertical="center" wrapText="1"/>
    </xf>
    <xf numFmtId="0" fontId="8" fillId="0" borderId="1" xfId="0" applyFont="1" applyFill="1" applyBorder="1" applyAlignment="1">
      <alignment vertical="center" wrapText="1"/>
    </xf>
    <xf numFmtId="164" fontId="8" fillId="0" borderId="1" xfId="0" applyNumberFormat="1" applyFont="1" applyFill="1" applyBorder="1" applyAlignment="1">
      <alignment horizontal="right" wrapText="1"/>
    </xf>
    <xf numFmtId="0" fontId="8" fillId="0" borderId="1" xfId="0" applyFont="1" applyFill="1" applyBorder="1" applyAlignment="1">
      <alignment wrapText="1"/>
    </xf>
    <xf numFmtId="0" fontId="6" fillId="0" borderId="0" xfId="0" applyFont="1" applyFill="1" applyBorder="1"/>
    <xf numFmtId="0" fontId="2" fillId="0" borderId="1" xfId="0" applyFont="1" applyBorder="1" applyAlignment="1">
      <alignment horizontal="right"/>
    </xf>
    <xf numFmtId="0" fontId="0" fillId="0" borderId="0" xfId="0" applyAlignment="1">
      <alignment wrapText="1"/>
    </xf>
    <xf numFmtId="2" fontId="5" fillId="0" borderId="0" xfId="0" applyNumberFormat="1" applyFont="1" applyFill="1" applyBorder="1"/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top" wrapText="1"/>
    </xf>
    <xf numFmtId="165" fontId="2" fillId="0" borderId="1" xfId="0" applyNumberFormat="1" applyFont="1" applyBorder="1"/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/>
    </xf>
    <xf numFmtId="0" fontId="2" fillId="0" borderId="1" xfId="0" applyFont="1" applyBorder="1" applyAlignment="1">
      <alignment vertical="center" wrapText="1"/>
    </xf>
    <xf numFmtId="164" fontId="8" fillId="0" borderId="1" xfId="0" applyNumberFormat="1" applyFont="1" applyFill="1" applyBorder="1" applyAlignment="1">
      <alignment horizontal="right" vertical="center" wrapText="1"/>
    </xf>
    <xf numFmtId="0" fontId="6" fillId="0" borderId="1" xfId="0" applyFont="1" applyFill="1" applyBorder="1"/>
    <xf numFmtId="2" fontId="9" fillId="0" borderId="1" xfId="0" applyNumberFormat="1" applyFont="1" applyFill="1" applyBorder="1" applyAlignment="1">
      <alignment horizontal="right" wrapText="1"/>
    </xf>
    <xf numFmtId="0" fontId="3" fillId="0" borderId="0" xfId="1" applyFont="1" applyAlignment="1">
      <alignment horizontal="left" vertical="top" wrapText="1"/>
    </xf>
    <xf numFmtId="0" fontId="10" fillId="0" borderId="5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left" vertical="top" wrapText="1"/>
    </xf>
    <xf numFmtId="0" fontId="10" fillId="0" borderId="6" xfId="0" applyFont="1" applyFill="1" applyBorder="1" applyAlignment="1">
      <alignment horizontal="left" vertical="top" wrapText="1"/>
    </xf>
    <xf numFmtId="0" fontId="10" fillId="0" borderId="7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6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0" xfId="1" applyFont="1" applyAlignment="1">
      <alignment horizontal="left" vertical="top" wrapTex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left" vertical="top" wrapText="1"/>
    </xf>
    <xf numFmtId="0" fontId="7" fillId="0" borderId="0" xfId="1" applyFont="1" applyFill="1" applyBorder="1" applyAlignment="1">
      <alignment horizontal="left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M11"/>
  <sheetViews>
    <sheetView workbookViewId="0">
      <selection activeCell="F19" sqref="F19"/>
    </sheetView>
  </sheetViews>
  <sheetFormatPr defaultRowHeight="14.4"/>
  <cols>
    <col min="1" max="1" width="5.5546875" customWidth="1"/>
    <col min="2" max="2" width="42" customWidth="1"/>
    <col min="3" max="3" width="11" style="20" customWidth="1"/>
    <col min="4" max="7" width="6.88671875" customWidth="1"/>
    <col min="8" max="8" width="11.33203125" customWidth="1"/>
  </cols>
  <sheetData>
    <row r="1" spans="1:13" ht="18">
      <c r="B1" s="31" t="s">
        <v>3</v>
      </c>
      <c r="C1" s="31"/>
      <c r="D1" s="31"/>
      <c r="E1" s="31"/>
    </row>
    <row r="2" spans="1:13" ht="50.25" customHeight="1">
      <c r="A2" s="32" t="s">
        <v>30</v>
      </c>
      <c r="B2" s="35" t="s">
        <v>72</v>
      </c>
      <c r="C2" s="35" t="s">
        <v>57</v>
      </c>
      <c r="D2" s="35" t="s">
        <v>58</v>
      </c>
      <c r="E2" s="35"/>
      <c r="F2" s="35" t="s">
        <v>59</v>
      </c>
      <c r="G2" s="35"/>
      <c r="H2" s="35" t="s">
        <v>60</v>
      </c>
      <c r="I2" s="35" t="s">
        <v>61</v>
      </c>
      <c r="J2" s="36" t="s">
        <v>62</v>
      </c>
      <c r="K2" s="36" t="s">
        <v>63</v>
      </c>
      <c r="L2" s="36" t="s">
        <v>64</v>
      </c>
      <c r="M2" s="36" t="s">
        <v>65</v>
      </c>
    </row>
    <row r="3" spans="1:13" ht="13.5" customHeight="1">
      <c r="A3" s="33"/>
      <c r="B3" s="35"/>
      <c r="C3" s="35"/>
      <c r="D3" s="35"/>
      <c r="E3" s="35"/>
      <c r="F3" s="35"/>
      <c r="G3" s="35"/>
      <c r="H3" s="35"/>
      <c r="I3" s="35"/>
      <c r="J3" s="37"/>
      <c r="K3" s="37"/>
      <c r="L3" s="37"/>
      <c r="M3" s="37"/>
    </row>
    <row r="4" spans="1:13" ht="13.5" customHeight="1">
      <c r="A4" s="34"/>
      <c r="B4" s="35"/>
      <c r="C4" s="35"/>
      <c r="D4" s="22" t="s">
        <v>66</v>
      </c>
      <c r="E4" s="22" t="s">
        <v>67</v>
      </c>
      <c r="F4" s="22" t="s">
        <v>66</v>
      </c>
      <c r="G4" s="22" t="s">
        <v>67</v>
      </c>
      <c r="H4" s="35"/>
      <c r="I4" s="35"/>
      <c r="J4" s="38"/>
      <c r="K4" s="38"/>
      <c r="L4" s="38"/>
      <c r="M4" s="38"/>
    </row>
    <row r="5" spans="1:13" ht="18" customHeight="1">
      <c r="A5" s="3">
        <v>1</v>
      </c>
      <c r="B5" s="23" t="s">
        <v>42</v>
      </c>
      <c r="C5" s="1" t="s">
        <v>68</v>
      </c>
      <c r="D5" s="1">
        <v>100</v>
      </c>
      <c r="E5" s="1">
        <v>100</v>
      </c>
      <c r="F5" s="24">
        <v>115</v>
      </c>
      <c r="G5" s="24">
        <v>115</v>
      </c>
      <c r="H5" s="19" t="s">
        <v>69</v>
      </c>
      <c r="I5" s="19">
        <v>2004</v>
      </c>
      <c r="J5" s="19">
        <v>115</v>
      </c>
      <c r="K5" s="19" t="s">
        <v>71</v>
      </c>
      <c r="L5" s="19">
        <v>1</v>
      </c>
      <c r="M5" s="19">
        <v>4.8489315224393833E-3</v>
      </c>
    </row>
    <row r="6" spans="1:13" ht="13.5" customHeight="1">
      <c r="A6" s="3">
        <v>2</v>
      </c>
      <c r="B6" s="39" t="s">
        <v>46</v>
      </c>
      <c r="C6" s="1" t="s">
        <v>68</v>
      </c>
      <c r="D6" s="1">
        <v>40</v>
      </c>
      <c r="E6" s="1">
        <v>40</v>
      </c>
      <c r="F6" s="24">
        <v>15</v>
      </c>
      <c r="G6" s="24">
        <v>15</v>
      </c>
      <c r="H6" s="19" t="s">
        <v>70</v>
      </c>
      <c r="I6" s="19">
        <v>2004</v>
      </c>
      <c r="J6" s="19">
        <v>15</v>
      </c>
      <c r="K6" s="19" t="s">
        <v>71</v>
      </c>
      <c r="L6" s="19">
        <v>1</v>
      </c>
      <c r="M6" s="19">
        <v>2.8249819595771669E-4</v>
      </c>
    </row>
    <row r="7" spans="1:13" ht="13.5" customHeight="1">
      <c r="A7" s="3">
        <v>3</v>
      </c>
      <c r="B7" s="40"/>
      <c r="C7" s="1" t="s">
        <v>68</v>
      </c>
      <c r="D7" s="1">
        <v>65</v>
      </c>
      <c r="E7" s="1">
        <v>65</v>
      </c>
      <c r="F7" s="24">
        <v>401</v>
      </c>
      <c r="G7" s="24">
        <v>401</v>
      </c>
      <c r="H7" s="19" t="s">
        <v>70</v>
      </c>
      <c r="I7" s="19">
        <v>2004</v>
      </c>
      <c r="J7" s="19">
        <v>401</v>
      </c>
      <c r="K7" s="19" t="s">
        <v>71</v>
      </c>
      <c r="L7" s="19">
        <v>1</v>
      </c>
      <c r="M7" s="19">
        <v>1.4739156000000002E-2</v>
      </c>
    </row>
    <row r="8" spans="1:13" ht="13.5" customHeight="1">
      <c r="A8" s="3">
        <v>4</v>
      </c>
      <c r="B8" s="41"/>
      <c r="C8" s="1" t="s">
        <v>68</v>
      </c>
      <c r="D8" s="1">
        <v>65</v>
      </c>
      <c r="E8" s="1">
        <v>65</v>
      </c>
      <c r="F8" s="24">
        <v>25</v>
      </c>
      <c r="G8" s="24">
        <v>25</v>
      </c>
      <c r="H8" s="19" t="s">
        <v>69</v>
      </c>
      <c r="I8" s="19">
        <v>2004</v>
      </c>
      <c r="J8" s="19">
        <v>25</v>
      </c>
      <c r="K8" s="19" t="s">
        <v>71</v>
      </c>
      <c r="L8" s="19">
        <v>1</v>
      </c>
      <c r="M8" s="19">
        <v>1.0509E-3</v>
      </c>
    </row>
    <row r="9" spans="1:13" ht="13.5" customHeight="1">
      <c r="A9" s="3">
        <v>5</v>
      </c>
      <c r="B9" s="23" t="s">
        <v>52</v>
      </c>
      <c r="C9" s="1" t="s">
        <v>68</v>
      </c>
      <c r="D9" s="1">
        <v>100</v>
      </c>
      <c r="E9" s="1">
        <v>100</v>
      </c>
      <c r="F9" s="24">
        <v>180</v>
      </c>
      <c r="G9" s="24">
        <v>180</v>
      </c>
      <c r="H9" s="19" t="s">
        <v>70</v>
      </c>
      <c r="I9" s="19">
        <v>1998</v>
      </c>
      <c r="J9" s="19">
        <v>180</v>
      </c>
      <c r="K9" s="19" t="s">
        <v>71</v>
      </c>
      <c r="L9" s="19">
        <v>1</v>
      </c>
      <c r="M9" s="19">
        <v>5.609969692089641E-3</v>
      </c>
    </row>
    <row r="10" spans="1:13" ht="13.5" customHeight="1">
      <c r="A10" s="3">
        <v>6</v>
      </c>
      <c r="B10" s="23" t="s">
        <v>56</v>
      </c>
      <c r="C10" s="1" t="s">
        <v>68</v>
      </c>
      <c r="D10" s="1">
        <v>50</v>
      </c>
      <c r="E10" s="1">
        <v>50</v>
      </c>
      <c r="F10" s="24">
        <v>17</v>
      </c>
      <c r="G10" s="24">
        <v>17</v>
      </c>
      <c r="H10" s="19" t="s">
        <v>70</v>
      </c>
      <c r="I10" s="19">
        <v>1998</v>
      </c>
      <c r="J10" s="19">
        <v>17</v>
      </c>
      <c r="K10" s="19" t="s">
        <v>71</v>
      </c>
      <c r="L10" s="19">
        <v>1</v>
      </c>
      <c r="M10" s="19">
        <v>4.0176462208541225E-4</v>
      </c>
    </row>
    <row r="11" spans="1:13" ht="13.5" customHeight="1"/>
  </sheetData>
  <mergeCells count="13">
    <mergeCell ref="K2:K4"/>
    <mergeCell ref="L2:L4"/>
    <mergeCell ref="M2:M4"/>
    <mergeCell ref="B6:B8"/>
    <mergeCell ref="J2:J4"/>
    <mergeCell ref="F2:G3"/>
    <mergeCell ref="H2:H4"/>
    <mergeCell ref="I2:I4"/>
    <mergeCell ref="B1:E1"/>
    <mergeCell ref="A2:A4"/>
    <mergeCell ref="B2:B4"/>
    <mergeCell ref="C2:C4"/>
    <mergeCell ref="D2:E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/>
  <dimension ref="A2:I14"/>
  <sheetViews>
    <sheetView topLeftCell="A3" workbookViewId="0">
      <selection activeCell="D7" sqref="D7"/>
    </sheetView>
  </sheetViews>
  <sheetFormatPr defaultColWidth="9.109375" defaultRowHeight="15.6"/>
  <cols>
    <col min="1" max="1" width="4.5546875" style="5" customWidth="1"/>
    <col min="2" max="2" width="30.33203125" style="5" customWidth="1"/>
    <col min="3" max="3" width="34.33203125" style="5" customWidth="1"/>
    <col min="4" max="4" width="23" style="5" customWidth="1"/>
    <col min="5" max="8" width="7.109375" style="5" customWidth="1"/>
    <col min="9" max="9" width="11.33203125" style="5" customWidth="1"/>
    <col min="10" max="16384" width="9.109375" style="5"/>
  </cols>
  <sheetData>
    <row r="2" spans="1:9">
      <c r="B2" s="50" t="s">
        <v>2</v>
      </c>
      <c r="C2" s="50"/>
      <c r="D2" s="50"/>
      <c r="E2" s="50"/>
      <c r="F2" s="50"/>
      <c r="G2" s="50"/>
    </row>
    <row r="4" spans="1:9" ht="32.25" customHeight="1">
      <c r="A4" s="42" t="s">
        <v>30</v>
      </c>
      <c r="B4" s="42" t="s">
        <v>31</v>
      </c>
      <c r="C4" s="51" t="s">
        <v>32</v>
      </c>
      <c r="D4" s="42" t="s">
        <v>33</v>
      </c>
      <c r="E4" s="42" t="s">
        <v>34</v>
      </c>
      <c r="F4" s="42"/>
      <c r="G4" s="42"/>
      <c r="H4" s="42"/>
      <c r="I4" s="42" t="s">
        <v>73</v>
      </c>
    </row>
    <row r="5" spans="1:9" ht="31.5" customHeight="1">
      <c r="A5" s="42"/>
      <c r="B5" s="42"/>
      <c r="C5" s="51"/>
      <c r="D5" s="42"/>
      <c r="E5" s="43" t="s">
        <v>35</v>
      </c>
      <c r="F5" s="44"/>
      <c r="G5" s="44"/>
      <c r="H5" s="45"/>
      <c r="I5" s="42"/>
    </row>
    <row r="6" spans="1:9" ht="18.75" customHeight="1">
      <c r="A6" s="42"/>
      <c r="B6" s="42"/>
      <c r="C6" s="51"/>
      <c r="D6" s="42"/>
      <c r="E6" s="25" t="s">
        <v>36</v>
      </c>
      <c r="F6" s="25" t="s">
        <v>37</v>
      </c>
      <c r="G6" s="25" t="s">
        <v>38</v>
      </c>
      <c r="H6" s="25" t="s">
        <v>39</v>
      </c>
      <c r="I6" s="42"/>
    </row>
    <row r="7" spans="1:9" ht="35.25" customHeight="1">
      <c r="A7" s="8">
        <v>1</v>
      </c>
      <c r="B7" s="15" t="s">
        <v>40</v>
      </c>
      <c r="C7" s="15" t="s">
        <v>41</v>
      </c>
      <c r="D7" s="2" t="s">
        <v>42</v>
      </c>
      <c r="E7" s="26">
        <v>0.224</v>
      </c>
      <c r="F7" s="26" t="s">
        <v>0</v>
      </c>
      <c r="G7" s="26" t="s">
        <v>0</v>
      </c>
      <c r="H7" s="26" t="s">
        <v>0</v>
      </c>
      <c r="I7" s="26" t="s">
        <v>43</v>
      </c>
    </row>
    <row r="8" spans="1:9" ht="35.25" customHeight="1">
      <c r="A8" s="8">
        <v>2</v>
      </c>
      <c r="B8" s="27" t="s">
        <v>44</v>
      </c>
      <c r="C8" s="27" t="s">
        <v>45</v>
      </c>
      <c r="D8" s="36" t="s">
        <v>46</v>
      </c>
      <c r="E8" s="4">
        <v>5.2999999999999999E-2</v>
      </c>
      <c r="F8" s="26" t="s">
        <v>0</v>
      </c>
      <c r="G8" s="26" t="s">
        <v>0</v>
      </c>
      <c r="H8" s="26" t="s">
        <v>0</v>
      </c>
      <c r="I8" s="26" t="s">
        <v>43</v>
      </c>
    </row>
    <row r="9" spans="1:9" ht="48.75" customHeight="1">
      <c r="A9" s="8">
        <v>3</v>
      </c>
      <c r="B9" s="27" t="s">
        <v>47</v>
      </c>
      <c r="C9" s="27" t="s">
        <v>45</v>
      </c>
      <c r="D9" s="46"/>
      <c r="E9" s="4">
        <v>8.9999999999999993E-3</v>
      </c>
      <c r="F9" s="26" t="s">
        <v>0</v>
      </c>
      <c r="G9" s="26" t="s">
        <v>0</v>
      </c>
      <c r="H9" s="26" t="s">
        <v>0</v>
      </c>
      <c r="I9" s="26" t="s">
        <v>43</v>
      </c>
    </row>
    <row r="10" spans="1:9" ht="35.25" customHeight="1">
      <c r="A10" s="8">
        <v>4</v>
      </c>
      <c r="B10" s="27" t="s">
        <v>48</v>
      </c>
      <c r="C10" s="27" t="s">
        <v>49</v>
      </c>
      <c r="D10" s="47"/>
      <c r="E10" s="4">
        <v>9.8000000000000004E-2</v>
      </c>
      <c r="F10" s="26" t="s">
        <v>0</v>
      </c>
      <c r="G10" s="26" t="s">
        <v>0</v>
      </c>
      <c r="H10" s="26" t="s">
        <v>0</v>
      </c>
      <c r="I10" s="26" t="s">
        <v>43</v>
      </c>
    </row>
    <row r="11" spans="1:9" ht="35.25" customHeight="1">
      <c r="A11" s="8">
        <v>5</v>
      </c>
      <c r="B11" s="15" t="s">
        <v>50</v>
      </c>
      <c r="C11" s="27" t="s">
        <v>51</v>
      </c>
      <c r="D11" s="36" t="s">
        <v>52</v>
      </c>
      <c r="E11" s="4">
        <v>0.214</v>
      </c>
      <c r="F11" s="26" t="s">
        <v>0</v>
      </c>
      <c r="G11" s="26" t="s">
        <v>0</v>
      </c>
      <c r="H11" s="26" t="s">
        <v>0</v>
      </c>
      <c r="I11" s="26" t="s">
        <v>43</v>
      </c>
    </row>
    <row r="12" spans="1:9" ht="50.25" customHeight="1">
      <c r="A12" s="8">
        <v>6</v>
      </c>
      <c r="B12" s="27" t="s">
        <v>53</v>
      </c>
      <c r="C12" s="27" t="s">
        <v>54</v>
      </c>
      <c r="D12" s="48"/>
      <c r="E12" s="4">
        <v>1.2E-2</v>
      </c>
      <c r="F12" s="26" t="s">
        <v>0</v>
      </c>
      <c r="G12" s="26" t="s">
        <v>0</v>
      </c>
      <c r="H12" s="26" t="s">
        <v>0</v>
      </c>
      <c r="I12" s="26" t="s">
        <v>43</v>
      </c>
    </row>
    <row r="13" spans="1:9" ht="35.25" customHeight="1">
      <c r="A13" s="8">
        <v>7</v>
      </c>
      <c r="B13" s="27" t="s">
        <v>48</v>
      </c>
      <c r="C13" s="27" t="s">
        <v>51</v>
      </c>
      <c r="D13" s="49"/>
      <c r="E13" s="4">
        <v>9.6000000000000002E-2</v>
      </c>
      <c r="F13" s="26" t="s">
        <v>0</v>
      </c>
      <c r="G13" s="26" t="s">
        <v>0</v>
      </c>
      <c r="H13" s="26" t="s">
        <v>0</v>
      </c>
      <c r="I13" s="26" t="s">
        <v>43</v>
      </c>
    </row>
    <row r="14" spans="1:9" ht="35.25" customHeight="1">
      <c r="A14" s="8">
        <v>8</v>
      </c>
      <c r="B14" s="15" t="s">
        <v>50</v>
      </c>
      <c r="C14" s="27" t="s">
        <v>55</v>
      </c>
      <c r="D14" s="2" t="s">
        <v>56</v>
      </c>
      <c r="E14" s="4">
        <v>3.6999999999999998E-2</v>
      </c>
      <c r="F14" s="26" t="s">
        <v>0</v>
      </c>
      <c r="G14" s="26" t="s">
        <v>0</v>
      </c>
      <c r="H14" s="26" t="s">
        <v>0</v>
      </c>
      <c r="I14" s="26" t="s">
        <v>43</v>
      </c>
    </row>
  </sheetData>
  <mergeCells count="10">
    <mergeCell ref="B2:G2"/>
    <mergeCell ref="B4:B6"/>
    <mergeCell ref="C4:C6"/>
    <mergeCell ref="D4:D6"/>
    <mergeCell ref="E4:H4"/>
    <mergeCell ref="A4:A6"/>
    <mergeCell ref="I4:I6"/>
    <mergeCell ref="E5:H5"/>
    <mergeCell ref="D8:D10"/>
    <mergeCell ref="D11:D1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3"/>
  <dimension ref="B2:Q68"/>
  <sheetViews>
    <sheetView tabSelected="1" zoomScale="80" zoomScaleNormal="80" workbookViewId="0">
      <selection activeCell="B2" sqref="B2:G2"/>
    </sheetView>
  </sheetViews>
  <sheetFormatPr defaultColWidth="9.109375" defaultRowHeight="15.75" customHeight="1"/>
  <cols>
    <col min="1" max="1" width="9.109375" style="18"/>
    <col min="2" max="2" width="72" style="6" customWidth="1"/>
    <col min="3" max="3" width="8.6640625" style="6" customWidth="1"/>
    <col min="4" max="4" width="8" style="6" customWidth="1"/>
    <col min="5" max="17" width="8.6640625" style="6" customWidth="1"/>
    <col min="18" max="16384" width="9.109375" style="18"/>
  </cols>
  <sheetData>
    <row r="2" spans="2:17" ht="19.5" customHeight="1">
      <c r="B2" s="54" t="s">
        <v>1</v>
      </c>
      <c r="C2" s="54"/>
      <c r="D2" s="54"/>
      <c r="E2" s="54"/>
      <c r="F2" s="54"/>
      <c r="G2" s="54"/>
    </row>
    <row r="4" spans="2:17" ht="32.25" customHeight="1">
      <c r="B4" s="7" t="s">
        <v>4</v>
      </c>
      <c r="C4" s="7" t="s">
        <v>5</v>
      </c>
      <c r="D4" s="7" t="s">
        <v>6</v>
      </c>
      <c r="E4" s="7" t="s">
        <v>7</v>
      </c>
      <c r="F4" s="7" t="s">
        <v>8</v>
      </c>
      <c r="G4" s="7" t="s">
        <v>9</v>
      </c>
      <c r="H4" s="7" t="s">
        <v>10</v>
      </c>
      <c r="I4" s="7" t="s">
        <v>11</v>
      </c>
      <c r="J4" s="7" t="s">
        <v>21</v>
      </c>
      <c r="K4" s="7" t="s">
        <v>22</v>
      </c>
      <c r="L4" s="7" t="s">
        <v>23</v>
      </c>
      <c r="M4" s="7" t="s">
        <v>24</v>
      </c>
      <c r="N4" s="7" t="s">
        <v>25</v>
      </c>
      <c r="O4" s="7" t="s">
        <v>26</v>
      </c>
      <c r="P4" s="7" t="s">
        <v>27</v>
      </c>
      <c r="Q4" s="7" t="s">
        <v>28</v>
      </c>
    </row>
    <row r="5" spans="2:17" ht="15.75" customHeight="1">
      <c r="B5" s="53" t="s">
        <v>12</v>
      </c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</row>
    <row r="6" spans="2:17" ht="15.75" customHeight="1">
      <c r="B6" s="9" t="s">
        <v>13</v>
      </c>
      <c r="C6" s="16">
        <f>C12+C18+C24+C30</f>
        <v>0</v>
      </c>
      <c r="D6" s="16">
        <f t="shared" ref="D6:Q6" si="0">D12+D18+D24+D30</f>
        <v>350</v>
      </c>
      <c r="E6" s="16">
        <f t="shared" si="0"/>
        <v>0</v>
      </c>
      <c r="F6" s="16">
        <f t="shared" si="0"/>
        <v>0</v>
      </c>
      <c r="G6" s="16">
        <f t="shared" si="0"/>
        <v>0</v>
      </c>
      <c r="H6" s="16">
        <f t="shared" si="0"/>
        <v>350</v>
      </c>
      <c r="I6" s="16">
        <f t="shared" si="0"/>
        <v>0</v>
      </c>
      <c r="J6" s="16">
        <f t="shared" si="0"/>
        <v>198</v>
      </c>
      <c r="K6" s="16">
        <f t="shared" si="0"/>
        <v>0</v>
      </c>
      <c r="L6" s="16">
        <f t="shared" si="0"/>
        <v>290</v>
      </c>
      <c r="M6" s="16">
        <f t="shared" si="0"/>
        <v>0</v>
      </c>
      <c r="N6" s="16">
        <f t="shared" si="0"/>
        <v>0</v>
      </c>
      <c r="O6" s="16">
        <f t="shared" si="0"/>
        <v>0</v>
      </c>
      <c r="P6" s="16">
        <f t="shared" si="0"/>
        <v>0</v>
      </c>
      <c r="Q6" s="16">
        <f t="shared" si="0"/>
        <v>0</v>
      </c>
    </row>
    <row r="7" spans="2:17" ht="15.75" customHeight="1">
      <c r="B7" s="9" t="s">
        <v>14</v>
      </c>
      <c r="C7" s="16">
        <f t="shared" ref="C7:Q7" si="1">C13+C19+C25+C31</f>
        <v>0</v>
      </c>
      <c r="D7" s="16">
        <f t="shared" si="1"/>
        <v>0</v>
      </c>
      <c r="E7" s="16">
        <f t="shared" si="1"/>
        <v>0</v>
      </c>
      <c r="F7" s="16">
        <f t="shared" si="1"/>
        <v>0</v>
      </c>
      <c r="G7" s="16">
        <f t="shared" si="1"/>
        <v>0</v>
      </c>
      <c r="H7" s="16">
        <f t="shared" si="1"/>
        <v>0</v>
      </c>
      <c r="I7" s="16">
        <f t="shared" si="1"/>
        <v>0</v>
      </c>
      <c r="J7" s="16">
        <f t="shared" si="1"/>
        <v>0</v>
      </c>
      <c r="K7" s="16">
        <f t="shared" si="1"/>
        <v>0</v>
      </c>
      <c r="L7" s="16">
        <f t="shared" si="1"/>
        <v>0</v>
      </c>
      <c r="M7" s="16">
        <f t="shared" si="1"/>
        <v>0</v>
      </c>
      <c r="N7" s="16">
        <f t="shared" si="1"/>
        <v>0</v>
      </c>
      <c r="O7" s="16">
        <f t="shared" si="1"/>
        <v>0</v>
      </c>
      <c r="P7" s="16">
        <f t="shared" si="1"/>
        <v>0</v>
      </c>
      <c r="Q7" s="16">
        <f t="shared" si="1"/>
        <v>0</v>
      </c>
    </row>
    <row r="8" spans="2:17" ht="15.75" customHeight="1">
      <c r="B8" s="9" t="s">
        <v>15</v>
      </c>
      <c r="C8" s="16">
        <f t="shared" ref="C8:Q8" si="2">C14+C20+C26+C32</f>
        <v>0</v>
      </c>
      <c r="D8" s="16">
        <f t="shared" si="2"/>
        <v>70</v>
      </c>
      <c r="E8" s="16">
        <f t="shared" si="2"/>
        <v>0</v>
      </c>
      <c r="F8" s="16">
        <f t="shared" si="2"/>
        <v>0</v>
      </c>
      <c r="G8" s="16">
        <f t="shared" si="2"/>
        <v>0</v>
      </c>
      <c r="H8" s="16">
        <f t="shared" si="2"/>
        <v>70</v>
      </c>
      <c r="I8" s="16">
        <f t="shared" si="2"/>
        <v>0</v>
      </c>
      <c r="J8" s="16">
        <f t="shared" si="2"/>
        <v>39.6</v>
      </c>
      <c r="K8" s="16">
        <f t="shared" si="2"/>
        <v>0</v>
      </c>
      <c r="L8" s="16">
        <f t="shared" si="2"/>
        <v>58</v>
      </c>
      <c r="M8" s="16">
        <f t="shared" si="2"/>
        <v>0</v>
      </c>
      <c r="N8" s="16">
        <f t="shared" si="2"/>
        <v>0</v>
      </c>
      <c r="O8" s="16">
        <f t="shared" si="2"/>
        <v>0</v>
      </c>
      <c r="P8" s="16">
        <f t="shared" si="2"/>
        <v>0</v>
      </c>
      <c r="Q8" s="16">
        <f t="shared" si="2"/>
        <v>0</v>
      </c>
    </row>
    <row r="9" spans="2:17" ht="15.75" customHeight="1">
      <c r="B9" s="9" t="s">
        <v>16</v>
      </c>
      <c r="C9" s="16">
        <f t="shared" ref="C9:Q9" si="3">C15+C21+C27+C33</f>
        <v>0</v>
      </c>
      <c r="D9" s="16">
        <f t="shared" si="3"/>
        <v>420</v>
      </c>
      <c r="E9" s="16">
        <f t="shared" si="3"/>
        <v>0</v>
      </c>
      <c r="F9" s="16">
        <f t="shared" si="3"/>
        <v>0</v>
      </c>
      <c r="G9" s="16">
        <f t="shared" si="3"/>
        <v>0</v>
      </c>
      <c r="H9" s="16">
        <f t="shared" si="3"/>
        <v>420</v>
      </c>
      <c r="I9" s="16">
        <f t="shared" si="3"/>
        <v>0</v>
      </c>
      <c r="J9" s="16">
        <f t="shared" si="3"/>
        <v>237.6</v>
      </c>
      <c r="K9" s="16">
        <f t="shared" si="3"/>
        <v>0</v>
      </c>
      <c r="L9" s="16">
        <f t="shared" si="3"/>
        <v>348</v>
      </c>
      <c r="M9" s="16">
        <f t="shared" si="3"/>
        <v>0</v>
      </c>
      <c r="N9" s="16">
        <f t="shared" si="3"/>
        <v>0</v>
      </c>
      <c r="O9" s="16">
        <f t="shared" si="3"/>
        <v>0</v>
      </c>
      <c r="P9" s="16">
        <f t="shared" si="3"/>
        <v>0</v>
      </c>
      <c r="Q9" s="16">
        <f t="shared" si="3"/>
        <v>0</v>
      </c>
    </row>
    <row r="10" spans="2:17" ht="15.75" customHeight="1">
      <c r="B10" s="9" t="s">
        <v>17</v>
      </c>
      <c r="C10" s="16">
        <f t="shared" ref="C10:Q10" si="4">C16+C22+C28+C34</f>
        <v>0</v>
      </c>
      <c r="D10" s="16">
        <f t="shared" si="4"/>
        <v>420</v>
      </c>
      <c r="E10" s="16">
        <f t="shared" si="4"/>
        <v>0</v>
      </c>
      <c r="F10" s="16">
        <f t="shared" si="4"/>
        <v>0</v>
      </c>
      <c r="G10" s="16">
        <f t="shared" si="4"/>
        <v>0</v>
      </c>
      <c r="H10" s="16">
        <f t="shared" si="4"/>
        <v>420</v>
      </c>
      <c r="I10" s="16">
        <f t="shared" si="4"/>
        <v>0</v>
      </c>
      <c r="J10" s="16">
        <f t="shared" si="4"/>
        <v>237.6</v>
      </c>
      <c r="K10" s="16">
        <f t="shared" si="4"/>
        <v>0</v>
      </c>
      <c r="L10" s="16">
        <f t="shared" si="4"/>
        <v>348</v>
      </c>
      <c r="M10" s="16">
        <f t="shared" si="4"/>
        <v>0</v>
      </c>
      <c r="N10" s="16">
        <f t="shared" si="4"/>
        <v>0</v>
      </c>
      <c r="O10" s="16">
        <f t="shared" si="4"/>
        <v>0</v>
      </c>
      <c r="P10" s="16">
        <f t="shared" si="4"/>
        <v>0</v>
      </c>
      <c r="Q10" s="16">
        <f t="shared" si="4"/>
        <v>0</v>
      </c>
    </row>
    <row r="11" spans="2:17" ht="15.75" customHeight="1">
      <c r="B11" s="53" t="s">
        <v>74</v>
      </c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</row>
    <row r="12" spans="2:17" ht="15.75" customHeight="1">
      <c r="B12" s="9" t="s">
        <v>13</v>
      </c>
      <c r="C12" s="10"/>
      <c r="D12" s="28">
        <v>350</v>
      </c>
      <c r="E12" s="12"/>
      <c r="F12" s="12"/>
      <c r="G12" s="12"/>
      <c r="H12" s="12"/>
      <c r="I12" s="12"/>
      <c r="J12" s="12"/>
      <c r="K12" s="11"/>
      <c r="L12" s="11"/>
      <c r="M12" s="11"/>
      <c r="N12" s="11"/>
      <c r="O12" s="11"/>
      <c r="P12" s="11"/>
      <c r="Q12" s="11"/>
    </row>
    <row r="13" spans="2:17" ht="15.75" customHeight="1">
      <c r="B13" s="9" t="s">
        <v>14</v>
      </c>
      <c r="C13" s="10"/>
      <c r="D13" s="28"/>
      <c r="E13" s="12"/>
      <c r="F13" s="12"/>
      <c r="G13" s="12"/>
      <c r="H13" s="12"/>
      <c r="I13" s="12"/>
      <c r="J13" s="12"/>
      <c r="K13" s="11"/>
      <c r="L13" s="11"/>
      <c r="M13" s="11"/>
      <c r="N13" s="11"/>
      <c r="O13" s="11"/>
      <c r="P13" s="11"/>
      <c r="Q13" s="11"/>
    </row>
    <row r="14" spans="2:17" ht="15.75" customHeight="1">
      <c r="B14" s="9" t="s">
        <v>15</v>
      </c>
      <c r="C14" s="10"/>
      <c r="D14" s="28">
        <f>D12*0.2</f>
        <v>70</v>
      </c>
      <c r="E14" s="12"/>
      <c r="F14" s="12"/>
      <c r="G14" s="12"/>
      <c r="H14" s="12"/>
      <c r="I14" s="12"/>
      <c r="J14" s="12"/>
      <c r="K14" s="11"/>
      <c r="L14" s="11"/>
      <c r="M14" s="11"/>
      <c r="N14" s="11"/>
      <c r="O14" s="11"/>
      <c r="P14" s="11"/>
      <c r="Q14" s="11"/>
    </row>
    <row r="15" spans="2:17" ht="15.75" customHeight="1">
      <c r="B15" s="9" t="s">
        <v>18</v>
      </c>
      <c r="C15" s="10"/>
      <c r="D15" s="28">
        <f>D14+D12</f>
        <v>420</v>
      </c>
      <c r="E15" s="12"/>
      <c r="F15" s="12"/>
      <c r="G15" s="12"/>
      <c r="H15" s="12"/>
      <c r="I15" s="12"/>
      <c r="J15" s="12"/>
      <c r="K15" s="11"/>
      <c r="L15" s="11"/>
      <c r="M15" s="11"/>
      <c r="N15" s="11"/>
      <c r="O15" s="11"/>
      <c r="P15" s="11"/>
      <c r="Q15" s="11"/>
    </row>
    <row r="16" spans="2:17" ht="15.75" customHeight="1">
      <c r="B16" s="9" t="s">
        <v>17</v>
      </c>
      <c r="C16" s="10"/>
      <c r="D16" s="28">
        <f>D15</f>
        <v>420</v>
      </c>
      <c r="E16" s="12"/>
      <c r="F16" s="12"/>
      <c r="G16" s="12"/>
      <c r="H16" s="12"/>
      <c r="I16" s="12"/>
      <c r="J16" s="12"/>
      <c r="K16" s="11"/>
      <c r="L16" s="11"/>
      <c r="M16" s="11"/>
      <c r="N16" s="11"/>
      <c r="O16" s="11"/>
      <c r="P16" s="11"/>
      <c r="Q16" s="11"/>
    </row>
    <row r="17" spans="2:17" ht="15.75" customHeight="1">
      <c r="B17" s="53" t="s">
        <v>75</v>
      </c>
      <c r="C17" s="53"/>
      <c r="D17" s="53"/>
      <c r="E17" s="53"/>
      <c r="F17" s="53"/>
      <c r="G17" s="53"/>
      <c r="H17" s="53"/>
      <c r="I17" s="53"/>
      <c r="J17" s="53"/>
      <c r="K17" s="53"/>
      <c r="L17" s="53"/>
      <c r="M17" s="53"/>
      <c r="N17" s="53"/>
      <c r="O17" s="53"/>
      <c r="P17" s="53"/>
      <c r="Q17" s="53"/>
    </row>
    <row r="18" spans="2:17" ht="15.75" customHeight="1">
      <c r="B18" s="15" t="s">
        <v>13</v>
      </c>
      <c r="C18" s="10"/>
      <c r="D18" s="12"/>
      <c r="E18" s="12"/>
      <c r="F18" s="29"/>
      <c r="G18" s="12"/>
      <c r="H18" s="28">
        <v>350</v>
      </c>
      <c r="I18" s="12"/>
      <c r="J18" s="12"/>
      <c r="K18" s="11"/>
      <c r="L18" s="11"/>
      <c r="M18" s="11"/>
      <c r="N18" s="11"/>
      <c r="O18" s="11"/>
      <c r="P18" s="11"/>
      <c r="Q18" s="11"/>
    </row>
    <row r="19" spans="2:17" ht="15.75" customHeight="1">
      <c r="B19" s="15" t="s">
        <v>14</v>
      </c>
      <c r="C19" s="10"/>
      <c r="D19" s="12"/>
      <c r="E19" s="12"/>
      <c r="F19" s="29"/>
      <c r="G19" s="12"/>
      <c r="H19" s="28"/>
      <c r="I19" s="12"/>
      <c r="J19" s="12"/>
      <c r="K19" s="11"/>
      <c r="L19" s="11"/>
      <c r="M19" s="11"/>
      <c r="N19" s="11"/>
      <c r="O19" s="11"/>
      <c r="P19" s="11"/>
      <c r="Q19" s="11"/>
    </row>
    <row r="20" spans="2:17" ht="15.75" customHeight="1">
      <c r="B20" s="15" t="s">
        <v>15</v>
      </c>
      <c r="C20" s="10"/>
      <c r="D20" s="12"/>
      <c r="E20" s="12"/>
      <c r="F20" s="29"/>
      <c r="G20" s="12"/>
      <c r="H20" s="28">
        <f>H18*0.2</f>
        <v>70</v>
      </c>
      <c r="I20" s="12"/>
      <c r="J20" s="12"/>
      <c r="K20" s="11"/>
      <c r="L20" s="11"/>
      <c r="M20" s="11"/>
      <c r="N20" s="11"/>
      <c r="O20" s="11"/>
      <c r="P20" s="11"/>
      <c r="Q20" s="11"/>
    </row>
    <row r="21" spans="2:17" ht="15.75" customHeight="1">
      <c r="B21" s="15" t="s">
        <v>18</v>
      </c>
      <c r="C21" s="10"/>
      <c r="D21" s="12"/>
      <c r="E21" s="12"/>
      <c r="F21" s="29"/>
      <c r="G21" s="12"/>
      <c r="H21" s="28">
        <f>H20+H18</f>
        <v>420</v>
      </c>
      <c r="I21" s="12"/>
      <c r="J21" s="12"/>
      <c r="K21" s="11"/>
      <c r="L21" s="11"/>
      <c r="M21" s="11"/>
      <c r="N21" s="11"/>
      <c r="O21" s="11"/>
      <c r="P21" s="11"/>
      <c r="Q21" s="11"/>
    </row>
    <row r="22" spans="2:17" ht="15.75" customHeight="1">
      <c r="B22" s="15" t="s">
        <v>17</v>
      </c>
      <c r="C22" s="10"/>
      <c r="D22" s="12"/>
      <c r="E22" s="12"/>
      <c r="F22" s="29"/>
      <c r="G22" s="12"/>
      <c r="H22" s="28">
        <f>H21</f>
        <v>420</v>
      </c>
      <c r="I22" s="12"/>
      <c r="J22" s="12"/>
      <c r="K22" s="11"/>
      <c r="L22" s="11"/>
      <c r="M22" s="11"/>
      <c r="N22" s="11"/>
      <c r="O22" s="11"/>
      <c r="P22" s="11"/>
      <c r="Q22" s="11"/>
    </row>
    <row r="23" spans="2:17" ht="15.75" customHeight="1">
      <c r="B23" s="53" t="s">
        <v>76</v>
      </c>
      <c r="C23" s="53"/>
      <c r="D23" s="53"/>
      <c r="E23" s="53"/>
      <c r="F23" s="53"/>
      <c r="G23" s="53"/>
      <c r="H23" s="53"/>
      <c r="I23" s="53"/>
      <c r="J23" s="53"/>
      <c r="K23" s="53"/>
      <c r="L23" s="53"/>
      <c r="M23" s="53"/>
      <c r="N23" s="53"/>
      <c r="O23" s="53"/>
      <c r="P23" s="53"/>
      <c r="Q23" s="53"/>
    </row>
    <row r="24" spans="2:17" ht="15.75" customHeight="1">
      <c r="B24" s="15" t="s">
        <v>13</v>
      </c>
      <c r="C24" s="10"/>
      <c r="D24" s="12"/>
      <c r="E24" s="12"/>
      <c r="F24" s="29"/>
      <c r="G24" s="12"/>
      <c r="H24" s="29"/>
      <c r="I24" s="12"/>
      <c r="J24" s="12"/>
      <c r="K24" s="11"/>
      <c r="L24" s="28">
        <v>290</v>
      </c>
      <c r="M24" s="11"/>
      <c r="N24" s="11"/>
      <c r="O24" s="11"/>
      <c r="P24" s="11"/>
      <c r="Q24" s="11"/>
    </row>
    <row r="25" spans="2:17" ht="15.75" customHeight="1">
      <c r="B25" s="15" t="s">
        <v>14</v>
      </c>
      <c r="C25" s="10"/>
      <c r="D25" s="12"/>
      <c r="E25" s="12"/>
      <c r="F25" s="29"/>
      <c r="G25" s="12"/>
      <c r="H25" s="29"/>
      <c r="I25" s="12"/>
      <c r="J25" s="12"/>
      <c r="K25" s="11"/>
      <c r="L25" s="28"/>
      <c r="M25" s="11"/>
      <c r="N25" s="11"/>
      <c r="O25" s="11"/>
      <c r="P25" s="11"/>
      <c r="Q25" s="11"/>
    </row>
    <row r="26" spans="2:17" ht="15.75" customHeight="1">
      <c r="B26" s="15" t="s">
        <v>15</v>
      </c>
      <c r="C26" s="10"/>
      <c r="D26" s="12"/>
      <c r="E26" s="12"/>
      <c r="F26" s="29"/>
      <c r="G26" s="12"/>
      <c r="H26" s="29"/>
      <c r="I26" s="12"/>
      <c r="J26" s="12"/>
      <c r="K26" s="11"/>
      <c r="L26" s="28">
        <f>L24*0.2</f>
        <v>58</v>
      </c>
      <c r="M26" s="11"/>
      <c r="N26" s="11"/>
      <c r="O26" s="11"/>
      <c r="P26" s="11"/>
      <c r="Q26" s="11"/>
    </row>
    <row r="27" spans="2:17" ht="15.75" customHeight="1">
      <c r="B27" s="15" t="s">
        <v>18</v>
      </c>
      <c r="C27" s="10"/>
      <c r="D27" s="12"/>
      <c r="E27" s="12"/>
      <c r="F27" s="29"/>
      <c r="G27" s="12"/>
      <c r="H27" s="29"/>
      <c r="I27" s="12"/>
      <c r="J27" s="12"/>
      <c r="K27" s="11"/>
      <c r="L27" s="28">
        <f>L26+L24</f>
        <v>348</v>
      </c>
      <c r="M27" s="11"/>
      <c r="N27" s="11"/>
      <c r="O27" s="11"/>
      <c r="P27" s="11"/>
      <c r="Q27" s="11"/>
    </row>
    <row r="28" spans="2:17" ht="15.75" customHeight="1">
      <c r="B28" s="15" t="s">
        <v>17</v>
      </c>
      <c r="C28" s="10"/>
      <c r="D28" s="12"/>
      <c r="E28" s="12"/>
      <c r="F28" s="29"/>
      <c r="G28" s="12"/>
      <c r="H28" s="29"/>
      <c r="I28" s="12"/>
      <c r="J28" s="12"/>
      <c r="K28" s="11"/>
      <c r="L28" s="28">
        <f>L27</f>
        <v>348</v>
      </c>
      <c r="M28" s="11"/>
      <c r="N28" s="11"/>
      <c r="O28" s="11"/>
      <c r="P28" s="11"/>
      <c r="Q28" s="11"/>
    </row>
    <row r="29" spans="2:17" ht="15.75" customHeight="1">
      <c r="B29" s="53" t="s">
        <v>77</v>
      </c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53"/>
      <c r="P29" s="53"/>
      <c r="Q29" s="53"/>
    </row>
    <row r="30" spans="2:17" ht="15.75" customHeight="1">
      <c r="B30" s="15" t="s">
        <v>13</v>
      </c>
      <c r="C30" s="10"/>
      <c r="D30" s="12"/>
      <c r="E30" s="12"/>
      <c r="F30" s="29"/>
      <c r="G30" s="12"/>
      <c r="H30" s="29"/>
      <c r="I30" s="12"/>
      <c r="J30" s="28">
        <v>198</v>
      </c>
      <c r="K30" s="11"/>
      <c r="L30" s="29"/>
      <c r="M30" s="11"/>
      <c r="N30" s="11"/>
      <c r="O30" s="11"/>
      <c r="P30" s="11"/>
      <c r="Q30" s="11"/>
    </row>
    <row r="31" spans="2:17" ht="15.75" customHeight="1">
      <c r="B31" s="15" t="s">
        <v>14</v>
      </c>
      <c r="C31" s="10"/>
      <c r="D31" s="12"/>
      <c r="E31" s="12"/>
      <c r="F31" s="29"/>
      <c r="G31" s="12"/>
      <c r="H31" s="29"/>
      <c r="I31" s="12"/>
      <c r="J31" s="28"/>
      <c r="K31" s="11"/>
      <c r="L31" s="29"/>
      <c r="M31" s="11"/>
      <c r="N31" s="11"/>
      <c r="O31" s="11"/>
      <c r="P31" s="11"/>
      <c r="Q31" s="11"/>
    </row>
    <row r="32" spans="2:17" ht="15.75" customHeight="1">
      <c r="B32" s="15" t="s">
        <v>15</v>
      </c>
      <c r="C32" s="10"/>
      <c r="D32" s="12"/>
      <c r="E32" s="12"/>
      <c r="F32" s="29"/>
      <c r="G32" s="12"/>
      <c r="H32" s="29"/>
      <c r="I32" s="12"/>
      <c r="J32" s="28">
        <f>J30*0.2</f>
        <v>39.6</v>
      </c>
      <c r="K32" s="11"/>
      <c r="L32" s="29"/>
      <c r="M32" s="11"/>
      <c r="N32" s="11"/>
      <c r="O32" s="11"/>
      <c r="P32" s="11"/>
      <c r="Q32" s="11"/>
    </row>
    <row r="33" spans="2:17" ht="15.75" customHeight="1">
      <c r="B33" s="15" t="s">
        <v>18</v>
      </c>
      <c r="C33" s="10"/>
      <c r="D33" s="12"/>
      <c r="E33" s="12"/>
      <c r="F33" s="29"/>
      <c r="G33" s="12"/>
      <c r="H33" s="29"/>
      <c r="I33" s="12"/>
      <c r="J33" s="28">
        <f>J32+J30</f>
        <v>237.6</v>
      </c>
      <c r="K33" s="11"/>
      <c r="L33" s="29"/>
      <c r="M33" s="11"/>
      <c r="N33" s="11"/>
      <c r="O33" s="11"/>
      <c r="P33" s="11"/>
      <c r="Q33" s="11"/>
    </row>
    <row r="34" spans="2:17" ht="15.75" customHeight="1">
      <c r="B34" s="15" t="s">
        <v>17</v>
      </c>
      <c r="C34" s="10"/>
      <c r="D34" s="12"/>
      <c r="E34" s="12"/>
      <c r="F34" s="29"/>
      <c r="G34" s="12"/>
      <c r="H34" s="29"/>
      <c r="I34" s="12"/>
      <c r="J34" s="28">
        <f>J33</f>
        <v>237.6</v>
      </c>
      <c r="K34" s="11"/>
      <c r="L34" s="29"/>
      <c r="M34" s="11"/>
      <c r="N34" s="11"/>
      <c r="O34" s="11"/>
      <c r="P34" s="11"/>
      <c r="Q34" s="11"/>
    </row>
    <row r="35" spans="2:17" ht="15.75" customHeight="1">
      <c r="B35" s="13" t="s">
        <v>29</v>
      </c>
      <c r="C35" s="30">
        <f>C10</f>
        <v>0</v>
      </c>
      <c r="D35" s="30">
        <f t="shared" ref="D35:Q35" si="5">D10</f>
        <v>420</v>
      </c>
      <c r="E35" s="30">
        <f t="shared" si="5"/>
        <v>0</v>
      </c>
      <c r="F35" s="30">
        <f t="shared" si="5"/>
        <v>0</v>
      </c>
      <c r="G35" s="30">
        <f t="shared" si="5"/>
        <v>0</v>
      </c>
      <c r="H35" s="30">
        <f t="shared" si="5"/>
        <v>420</v>
      </c>
      <c r="I35" s="30">
        <f t="shared" si="5"/>
        <v>0</v>
      </c>
      <c r="J35" s="30">
        <f t="shared" si="5"/>
        <v>237.6</v>
      </c>
      <c r="K35" s="30">
        <f t="shared" si="5"/>
        <v>0</v>
      </c>
      <c r="L35" s="30">
        <f t="shared" si="5"/>
        <v>348</v>
      </c>
      <c r="M35" s="30">
        <f t="shared" si="5"/>
        <v>0</v>
      </c>
      <c r="N35" s="30">
        <f t="shared" si="5"/>
        <v>0</v>
      </c>
      <c r="O35" s="30">
        <f t="shared" si="5"/>
        <v>0</v>
      </c>
      <c r="P35" s="30">
        <f t="shared" si="5"/>
        <v>0</v>
      </c>
      <c r="Q35" s="30">
        <f t="shared" si="5"/>
        <v>0</v>
      </c>
    </row>
    <row r="36" spans="2:17" ht="15.75" customHeight="1">
      <c r="B36" s="52" t="s">
        <v>19</v>
      </c>
      <c r="C36" s="52"/>
      <c r="D36" s="52"/>
      <c r="E36" s="52"/>
      <c r="F36" s="52"/>
      <c r="G36" s="52"/>
      <c r="H36" s="52"/>
      <c r="I36" s="52"/>
      <c r="J36" s="52"/>
      <c r="K36" s="11"/>
      <c r="L36" s="11"/>
      <c r="M36" s="11"/>
      <c r="N36" s="11"/>
      <c r="O36" s="11"/>
      <c r="P36" s="11"/>
      <c r="Q36" s="11"/>
    </row>
    <row r="37" spans="2:17" ht="15.75" customHeight="1">
      <c r="B37" s="9" t="s">
        <v>13</v>
      </c>
      <c r="C37" s="16">
        <f>C43</f>
        <v>0</v>
      </c>
      <c r="D37" s="16">
        <f t="shared" ref="D37:Q37" si="6">D43</f>
        <v>0</v>
      </c>
      <c r="E37" s="16">
        <f t="shared" si="6"/>
        <v>0</v>
      </c>
      <c r="F37" s="16">
        <f t="shared" si="6"/>
        <v>0</v>
      </c>
      <c r="G37" s="16">
        <f t="shared" si="6"/>
        <v>0</v>
      </c>
      <c r="H37" s="16">
        <f t="shared" si="6"/>
        <v>226.79999999999998</v>
      </c>
      <c r="I37" s="16">
        <f t="shared" si="6"/>
        <v>144.9</v>
      </c>
      <c r="J37" s="16">
        <f t="shared" si="6"/>
        <v>0</v>
      </c>
      <c r="K37" s="16">
        <f t="shared" si="6"/>
        <v>183.23999999999998</v>
      </c>
      <c r="L37" s="16">
        <f t="shared" si="6"/>
        <v>0</v>
      </c>
      <c r="M37" s="16">
        <f t="shared" si="6"/>
        <v>0</v>
      </c>
      <c r="N37" s="16">
        <f t="shared" si="6"/>
        <v>0</v>
      </c>
      <c r="O37" s="16">
        <f t="shared" si="6"/>
        <v>0</v>
      </c>
      <c r="P37" s="16">
        <f t="shared" si="6"/>
        <v>0</v>
      </c>
      <c r="Q37" s="16">
        <f t="shared" si="6"/>
        <v>0</v>
      </c>
    </row>
    <row r="38" spans="2:17" ht="15.75" customHeight="1">
      <c r="B38" s="9" t="s">
        <v>14</v>
      </c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</row>
    <row r="39" spans="2:17" ht="15.75" customHeight="1">
      <c r="B39" s="9" t="s">
        <v>15</v>
      </c>
      <c r="C39" s="16">
        <f t="shared" ref="C39:Q41" si="7">C45</f>
        <v>0</v>
      </c>
      <c r="D39" s="16">
        <f t="shared" si="7"/>
        <v>0</v>
      </c>
      <c r="E39" s="16">
        <f t="shared" si="7"/>
        <v>0</v>
      </c>
      <c r="F39" s="16">
        <f t="shared" si="7"/>
        <v>0</v>
      </c>
      <c r="G39" s="16">
        <f t="shared" si="7"/>
        <v>0</v>
      </c>
      <c r="H39" s="16">
        <f t="shared" si="7"/>
        <v>45.36</v>
      </c>
      <c r="I39" s="16">
        <f t="shared" si="7"/>
        <v>28.980000000000004</v>
      </c>
      <c r="J39" s="16">
        <f t="shared" si="7"/>
        <v>0</v>
      </c>
      <c r="K39" s="16">
        <f t="shared" si="7"/>
        <v>36.647999999999996</v>
      </c>
      <c r="L39" s="16">
        <f t="shared" si="7"/>
        <v>0</v>
      </c>
      <c r="M39" s="16">
        <f t="shared" si="7"/>
        <v>0</v>
      </c>
      <c r="N39" s="16">
        <f t="shared" si="7"/>
        <v>0</v>
      </c>
      <c r="O39" s="16">
        <f t="shared" si="7"/>
        <v>0</v>
      </c>
      <c r="P39" s="16">
        <f t="shared" si="7"/>
        <v>0</v>
      </c>
      <c r="Q39" s="16">
        <f t="shared" si="7"/>
        <v>0</v>
      </c>
    </row>
    <row r="40" spans="2:17" ht="15.75" customHeight="1">
      <c r="B40" s="9" t="s">
        <v>16</v>
      </c>
      <c r="C40" s="16">
        <f t="shared" si="7"/>
        <v>0</v>
      </c>
      <c r="D40" s="16">
        <f t="shared" si="7"/>
        <v>0</v>
      </c>
      <c r="E40" s="16">
        <f t="shared" si="7"/>
        <v>0</v>
      </c>
      <c r="F40" s="16">
        <f t="shared" si="7"/>
        <v>0</v>
      </c>
      <c r="G40" s="16">
        <f t="shared" si="7"/>
        <v>0</v>
      </c>
      <c r="H40" s="16">
        <f t="shared" si="7"/>
        <v>272.15999999999997</v>
      </c>
      <c r="I40" s="16">
        <f t="shared" si="7"/>
        <v>173.88</v>
      </c>
      <c r="J40" s="16">
        <f t="shared" si="7"/>
        <v>0</v>
      </c>
      <c r="K40" s="16">
        <f t="shared" si="7"/>
        <v>219.88799999999998</v>
      </c>
      <c r="L40" s="16">
        <f t="shared" si="7"/>
        <v>0</v>
      </c>
      <c r="M40" s="16">
        <f t="shared" si="7"/>
        <v>0</v>
      </c>
      <c r="N40" s="16">
        <f t="shared" si="7"/>
        <v>0</v>
      </c>
      <c r="O40" s="16">
        <f t="shared" si="7"/>
        <v>0</v>
      </c>
      <c r="P40" s="16">
        <f t="shared" si="7"/>
        <v>0</v>
      </c>
      <c r="Q40" s="16">
        <f t="shared" si="7"/>
        <v>0</v>
      </c>
    </row>
    <row r="41" spans="2:17" ht="15.75" customHeight="1">
      <c r="B41" s="9" t="s">
        <v>17</v>
      </c>
      <c r="C41" s="16">
        <f t="shared" si="7"/>
        <v>0</v>
      </c>
      <c r="D41" s="16">
        <f t="shared" si="7"/>
        <v>0</v>
      </c>
      <c r="E41" s="16">
        <f t="shared" si="7"/>
        <v>0</v>
      </c>
      <c r="F41" s="16">
        <f t="shared" si="7"/>
        <v>0</v>
      </c>
      <c r="G41" s="16">
        <f t="shared" si="7"/>
        <v>0</v>
      </c>
      <c r="H41" s="16">
        <f t="shared" si="7"/>
        <v>272.15999999999997</v>
      </c>
      <c r="I41" s="16">
        <f t="shared" si="7"/>
        <v>173.88</v>
      </c>
      <c r="J41" s="16">
        <f t="shared" si="7"/>
        <v>0</v>
      </c>
      <c r="K41" s="16">
        <f t="shared" si="7"/>
        <v>219.88799999999998</v>
      </c>
      <c r="L41" s="16">
        <f t="shared" si="7"/>
        <v>0</v>
      </c>
      <c r="M41" s="16">
        <f t="shared" si="7"/>
        <v>0</v>
      </c>
      <c r="N41" s="16">
        <f t="shared" si="7"/>
        <v>0</v>
      </c>
      <c r="O41" s="16">
        <f t="shared" si="7"/>
        <v>0</v>
      </c>
      <c r="P41" s="16">
        <f t="shared" si="7"/>
        <v>0</v>
      </c>
      <c r="Q41" s="16">
        <f t="shared" si="7"/>
        <v>0</v>
      </c>
    </row>
    <row r="42" spans="2:17" ht="15.75" customHeight="1">
      <c r="B42" s="53" t="s">
        <v>20</v>
      </c>
      <c r="C42" s="53"/>
      <c r="D42" s="53"/>
      <c r="E42" s="53"/>
      <c r="F42" s="53"/>
      <c r="G42" s="53"/>
      <c r="H42" s="53"/>
      <c r="I42" s="53"/>
      <c r="J42" s="53"/>
      <c r="K42" s="53"/>
      <c r="L42" s="53"/>
      <c r="M42" s="53"/>
      <c r="N42" s="53"/>
      <c r="O42" s="53"/>
      <c r="P42" s="53"/>
      <c r="Q42" s="53"/>
    </row>
    <row r="43" spans="2:17" ht="15.75" customHeight="1">
      <c r="B43" s="9" t="s">
        <v>13</v>
      </c>
      <c r="C43" s="16">
        <f>C49+C55+C61</f>
        <v>0</v>
      </c>
      <c r="D43" s="16">
        <f t="shared" ref="D43:Q43" si="8">D49+D55+D61</f>
        <v>0</v>
      </c>
      <c r="E43" s="16">
        <f t="shared" si="8"/>
        <v>0</v>
      </c>
      <c r="F43" s="16">
        <f t="shared" si="8"/>
        <v>0</v>
      </c>
      <c r="G43" s="16">
        <f t="shared" si="8"/>
        <v>0</v>
      </c>
      <c r="H43" s="16">
        <f t="shared" si="8"/>
        <v>226.79999999999998</v>
      </c>
      <c r="I43" s="16">
        <f t="shared" si="8"/>
        <v>144.9</v>
      </c>
      <c r="J43" s="16">
        <f t="shared" si="8"/>
        <v>0</v>
      </c>
      <c r="K43" s="16">
        <f t="shared" si="8"/>
        <v>183.23999999999998</v>
      </c>
      <c r="L43" s="16">
        <f t="shared" si="8"/>
        <v>0</v>
      </c>
      <c r="M43" s="16">
        <f t="shared" si="8"/>
        <v>0</v>
      </c>
      <c r="N43" s="16">
        <f t="shared" si="8"/>
        <v>0</v>
      </c>
      <c r="O43" s="16">
        <f t="shared" si="8"/>
        <v>0</v>
      </c>
      <c r="P43" s="16">
        <f t="shared" si="8"/>
        <v>0</v>
      </c>
      <c r="Q43" s="16">
        <f t="shared" si="8"/>
        <v>0</v>
      </c>
    </row>
    <row r="44" spans="2:17" ht="15.75" customHeight="1">
      <c r="B44" s="9" t="s">
        <v>14</v>
      </c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</row>
    <row r="45" spans="2:17" ht="15.75" customHeight="1">
      <c r="B45" s="9" t="s">
        <v>15</v>
      </c>
      <c r="C45" s="16">
        <f t="shared" ref="C45:Q47" si="9">C51+C57+C63</f>
        <v>0</v>
      </c>
      <c r="D45" s="16">
        <f t="shared" si="9"/>
        <v>0</v>
      </c>
      <c r="E45" s="16">
        <f t="shared" si="9"/>
        <v>0</v>
      </c>
      <c r="F45" s="16">
        <f t="shared" si="9"/>
        <v>0</v>
      </c>
      <c r="G45" s="16">
        <f t="shared" si="9"/>
        <v>0</v>
      </c>
      <c r="H45" s="16">
        <f t="shared" si="9"/>
        <v>45.36</v>
      </c>
      <c r="I45" s="16">
        <f t="shared" si="9"/>
        <v>28.980000000000004</v>
      </c>
      <c r="J45" s="16">
        <f t="shared" si="9"/>
        <v>0</v>
      </c>
      <c r="K45" s="16">
        <f t="shared" si="9"/>
        <v>36.647999999999996</v>
      </c>
      <c r="L45" s="16">
        <f t="shared" si="9"/>
        <v>0</v>
      </c>
      <c r="M45" s="16">
        <f t="shared" si="9"/>
        <v>0</v>
      </c>
      <c r="N45" s="16">
        <f t="shared" si="9"/>
        <v>0</v>
      </c>
      <c r="O45" s="16">
        <f t="shared" si="9"/>
        <v>0</v>
      </c>
      <c r="P45" s="16">
        <f t="shared" si="9"/>
        <v>0</v>
      </c>
      <c r="Q45" s="16">
        <f t="shared" si="9"/>
        <v>0</v>
      </c>
    </row>
    <row r="46" spans="2:17" ht="15.75" customHeight="1">
      <c r="B46" s="9" t="s">
        <v>18</v>
      </c>
      <c r="C46" s="16">
        <f t="shared" si="9"/>
        <v>0</v>
      </c>
      <c r="D46" s="16">
        <f t="shared" si="9"/>
        <v>0</v>
      </c>
      <c r="E46" s="16">
        <f t="shared" si="9"/>
        <v>0</v>
      </c>
      <c r="F46" s="16">
        <f t="shared" si="9"/>
        <v>0</v>
      </c>
      <c r="G46" s="16">
        <f t="shared" si="9"/>
        <v>0</v>
      </c>
      <c r="H46" s="16">
        <f t="shared" si="9"/>
        <v>272.15999999999997</v>
      </c>
      <c r="I46" s="16">
        <f t="shared" si="9"/>
        <v>173.88</v>
      </c>
      <c r="J46" s="16">
        <f t="shared" si="9"/>
        <v>0</v>
      </c>
      <c r="K46" s="16">
        <f t="shared" si="9"/>
        <v>219.88799999999998</v>
      </c>
      <c r="L46" s="16">
        <f t="shared" si="9"/>
        <v>0</v>
      </c>
      <c r="M46" s="16">
        <f t="shared" si="9"/>
        <v>0</v>
      </c>
      <c r="N46" s="16">
        <f t="shared" si="9"/>
        <v>0</v>
      </c>
      <c r="O46" s="16">
        <f t="shared" si="9"/>
        <v>0</v>
      </c>
      <c r="P46" s="16">
        <f t="shared" si="9"/>
        <v>0</v>
      </c>
      <c r="Q46" s="16">
        <f t="shared" si="9"/>
        <v>0</v>
      </c>
    </row>
    <row r="47" spans="2:17" ht="15.75" customHeight="1">
      <c r="B47" s="9" t="s">
        <v>17</v>
      </c>
      <c r="C47" s="16">
        <f t="shared" si="9"/>
        <v>0</v>
      </c>
      <c r="D47" s="16">
        <f t="shared" si="9"/>
        <v>0</v>
      </c>
      <c r="E47" s="16">
        <f t="shared" si="9"/>
        <v>0</v>
      </c>
      <c r="F47" s="16">
        <f t="shared" si="9"/>
        <v>0</v>
      </c>
      <c r="G47" s="16">
        <f t="shared" si="9"/>
        <v>0</v>
      </c>
      <c r="H47" s="16">
        <f t="shared" si="9"/>
        <v>272.15999999999997</v>
      </c>
      <c r="I47" s="16">
        <f t="shared" si="9"/>
        <v>173.88</v>
      </c>
      <c r="J47" s="16">
        <f t="shared" si="9"/>
        <v>0</v>
      </c>
      <c r="K47" s="16">
        <f t="shared" si="9"/>
        <v>219.88799999999998</v>
      </c>
      <c r="L47" s="16">
        <f t="shared" si="9"/>
        <v>0</v>
      </c>
      <c r="M47" s="16">
        <f t="shared" si="9"/>
        <v>0</v>
      </c>
      <c r="N47" s="16">
        <f t="shared" si="9"/>
        <v>0</v>
      </c>
      <c r="O47" s="16">
        <f t="shared" si="9"/>
        <v>0</v>
      </c>
      <c r="P47" s="16">
        <f t="shared" si="9"/>
        <v>0</v>
      </c>
      <c r="Q47" s="16">
        <f t="shared" si="9"/>
        <v>0</v>
      </c>
    </row>
    <row r="48" spans="2:17" ht="15.75" customHeight="1">
      <c r="B48" s="52" t="s">
        <v>78</v>
      </c>
      <c r="C48" s="52"/>
      <c r="D48" s="52"/>
      <c r="E48" s="52"/>
      <c r="F48" s="52"/>
      <c r="G48" s="52"/>
      <c r="H48" s="52"/>
      <c r="I48" s="52"/>
      <c r="J48" s="52"/>
      <c r="K48" s="11"/>
      <c r="L48" s="11"/>
      <c r="M48" s="11"/>
      <c r="N48" s="11"/>
      <c r="O48" s="11"/>
      <c r="P48" s="11"/>
      <c r="Q48" s="11"/>
    </row>
    <row r="49" spans="2:17" ht="15.75" customHeight="1">
      <c r="B49" s="9" t="s">
        <v>13</v>
      </c>
      <c r="C49" s="10"/>
      <c r="D49" s="12"/>
      <c r="E49" s="12"/>
      <c r="F49" s="29"/>
      <c r="G49" s="10"/>
      <c r="H49" s="10"/>
      <c r="I49" s="17">
        <f>0.23*630</f>
        <v>144.9</v>
      </c>
      <c r="J49" s="10"/>
      <c r="K49" s="11"/>
      <c r="L49" s="11"/>
      <c r="M49" s="11"/>
      <c r="N49" s="11"/>
      <c r="O49" s="11"/>
      <c r="P49" s="11"/>
      <c r="Q49" s="11"/>
    </row>
    <row r="50" spans="2:17" ht="15.75" customHeight="1">
      <c r="B50" s="9" t="s">
        <v>14</v>
      </c>
      <c r="C50" s="10"/>
      <c r="D50" s="12"/>
      <c r="E50" s="12"/>
      <c r="F50" s="29"/>
      <c r="G50" s="10"/>
      <c r="H50" s="10"/>
      <c r="I50" s="28"/>
      <c r="J50" s="10"/>
      <c r="K50" s="11"/>
      <c r="L50" s="11"/>
      <c r="M50" s="11"/>
      <c r="N50" s="11"/>
      <c r="O50" s="11"/>
      <c r="P50" s="11"/>
      <c r="Q50" s="11"/>
    </row>
    <row r="51" spans="2:17" ht="15.75" customHeight="1">
      <c r="B51" s="9" t="s">
        <v>15</v>
      </c>
      <c r="C51" s="10"/>
      <c r="D51" s="12"/>
      <c r="E51" s="12"/>
      <c r="F51" s="29"/>
      <c r="G51" s="10"/>
      <c r="H51" s="10"/>
      <c r="I51" s="28">
        <f>I49*0.2</f>
        <v>28.980000000000004</v>
      </c>
      <c r="J51" s="10"/>
      <c r="K51" s="11"/>
      <c r="L51" s="11"/>
      <c r="M51" s="11"/>
      <c r="N51" s="11"/>
      <c r="O51" s="11"/>
      <c r="P51" s="11"/>
      <c r="Q51" s="11"/>
    </row>
    <row r="52" spans="2:17" ht="15.75" customHeight="1">
      <c r="B52" s="9" t="s">
        <v>18</v>
      </c>
      <c r="C52" s="10"/>
      <c r="D52" s="12"/>
      <c r="E52" s="12"/>
      <c r="F52" s="29"/>
      <c r="G52" s="10"/>
      <c r="H52" s="10"/>
      <c r="I52" s="28">
        <f>I51+I49</f>
        <v>173.88</v>
      </c>
      <c r="J52" s="10"/>
      <c r="K52" s="11"/>
      <c r="L52" s="11"/>
      <c r="M52" s="11"/>
      <c r="N52" s="11"/>
      <c r="O52" s="11"/>
      <c r="P52" s="11"/>
      <c r="Q52" s="11"/>
    </row>
    <row r="53" spans="2:17" ht="15.75" customHeight="1">
      <c r="B53" s="9" t="s">
        <v>17</v>
      </c>
      <c r="C53" s="10"/>
      <c r="D53" s="12"/>
      <c r="E53" s="12"/>
      <c r="F53" s="29"/>
      <c r="G53" s="10"/>
      <c r="H53" s="10"/>
      <c r="I53" s="28">
        <f>I52</f>
        <v>173.88</v>
      </c>
      <c r="J53" s="10"/>
      <c r="K53" s="11"/>
      <c r="L53" s="11"/>
      <c r="M53" s="11"/>
      <c r="N53" s="11"/>
      <c r="O53" s="11"/>
      <c r="P53" s="11"/>
      <c r="Q53" s="11"/>
    </row>
    <row r="54" spans="2:17" ht="15.75" customHeight="1">
      <c r="B54" s="52" t="s">
        <v>79</v>
      </c>
      <c r="C54" s="52"/>
      <c r="D54" s="52"/>
      <c r="E54" s="52"/>
      <c r="F54" s="52"/>
      <c r="G54" s="52"/>
      <c r="H54" s="52"/>
      <c r="I54" s="52"/>
      <c r="J54" s="52"/>
      <c r="K54" s="11"/>
      <c r="L54" s="11"/>
      <c r="M54" s="11"/>
      <c r="N54" s="11"/>
      <c r="O54" s="11"/>
      <c r="P54" s="11"/>
      <c r="Q54" s="11"/>
    </row>
    <row r="55" spans="2:17" ht="15.75" customHeight="1">
      <c r="B55" s="9" t="s">
        <v>13</v>
      </c>
      <c r="C55" s="10"/>
      <c r="D55" s="12"/>
      <c r="E55" s="12"/>
      <c r="F55" s="12"/>
      <c r="G55" s="12"/>
      <c r="H55" s="17">
        <f>0.36*630</f>
        <v>226.79999999999998</v>
      </c>
      <c r="I55" s="12"/>
      <c r="J55" s="12"/>
      <c r="K55" s="11"/>
      <c r="L55" s="11"/>
      <c r="M55" s="11"/>
      <c r="N55" s="11"/>
      <c r="O55" s="11"/>
      <c r="P55" s="11"/>
      <c r="Q55" s="11"/>
    </row>
    <row r="56" spans="2:17" ht="15.75" customHeight="1">
      <c r="B56" s="9" t="s">
        <v>14</v>
      </c>
      <c r="C56" s="10"/>
      <c r="D56" s="9"/>
      <c r="E56" s="12"/>
      <c r="F56" s="12"/>
      <c r="G56" s="12"/>
      <c r="H56" s="28"/>
      <c r="I56" s="12"/>
      <c r="J56" s="12"/>
      <c r="K56" s="11"/>
      <c r="L56" s="11"/>
      <c r="M56" s="11"/>
      <c r="N56" s="11"/>
      <c r="O56" s="11"/>
      <c r="P56" s="11"/>
      <c r="Q56" s="11"/>
    </row>
    <row r="57" spans="2:17" ht="15.75" customHeight="1">
      <c r="B57" s="9" t="s">
        <v>15</v>
      </c>
      <c r="C57" s="10"/>
      <c r="D57" s="12"/>
      <c r="E57" s="12"/>
      <c r="F57" s="12"/>
      <c r="G57" s="12"/>
      <c r="H57" s="28">
        <f>H55*0.2</f>
        <v>45.36</v>
      </c>
      <c r="I57" s="12"/>
      <c r="J57" s="12"/>
      <c r="K57" s="11"/>
      <c r="L57" s="11"/>
      <c r="M57" s="11"/>
      <c r="N57" s="11"/>
      <c r="O57" s="11"/>
      <c r="P57" s="11"/>
      <c r="Q57" s="11"/>
    </row>
    <row r="58" spans="2:17" ht="15.75" customHeight="1">
      <c r="B58" s="9" t="s">
        <v>18</v>
      </c>
      <c r="C58" s="10"/>
      <c r="D58" s="12"/>
      <c r="E58" s="12"/>
      <c r="F58" s="12"/>
      <c r="G58" s="12"/>
      <c r="H58" s="28">
        <f>H57+H55</f>
        <v>272.15999999999997</v>
      </c>
      <c r="I58" s="12"/>
      <c r="J58" s="12"/>
      <c r="K58" s="11"/>
      <c r="L58" s="11"/>
      <c r="M58" s="11"/>
      <c r="N58" s="11"/>
      <c r="O58" s="11"/>
      <c r="P58" s="11"/>
      <c r="Q58" s="11"/>
    </row>
    <row r="59" spans="2:17" ht="15.75" customHeight="1">
      <c r="B59" s="9" t="s">
        <v>17</v>
      </c>
      <c r="C59" s="10"/>
      <c r="D59" s="12"/>
      <c r="E59" s="12"/>
      <c r="F59" s="12"/>
      <c r="G59" s="12"/>
      <c r="H59" s="28">
        <f>H58</f>
        <v>272.15999999999997</v>
      </c>
      <c r="I59" s="12"/>
      <c r="J59" s="12"/>
      <c r="K59" s="11"/>
      <c r="L59" s="11"/>
      <c r="M59" s="11"/>
      <c r="N59" s="11"/>
      <c r="O59" s="11"/>
      <c r="P59" s="11"/>
      <c r="Q59" s="11"/>
    </row>
    <row r="60" spans="2:17" ht="15.75" customHeight="1">
      <c r="B60" s="53" t="s">
        <v>80</v>
      </c>
      <c r="C60" s="53"/>
      <c r="D60" s="53"/>
      <c r="E60" s="53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53"/>
      <c r="Q60" s="53"/>
    </row>
    <row r="61" spans="2:17" ht="15.75" customHeight="1">
      <c r="B61" s="9" t="s">
        <v>13</v>
      </c>
      <c r="C61" s="10"/>
      <c r="D61" s="12"/>
      <c r="E61" s="12"/>
      <c r="F61" s="12"/>
      <c r="G61" s="12"/>
      <c r="H61" s="12"/>
      <c r="I61" s="12"/>
      <c r="J61" s="12"/>
      <c r="K61" s="17">
        <f>0.36*509</f>
        <v>183.23999999999998</v>
      </c>
      <c r="L61" s="11"/>
      <c r="M61" s="11"/>
      <c r="N61" s="11"/>
      <c r="O61" s="11"/>
      <c r="P61" s="11"/>
      <c r="Q61" s="11"/>
    </row>
    <row r="62" spans="2:17" ht="15.75" customHeight="1">
      <c r="B62" s="9" t="s">
        <v>14</v>
      </c>
      <c r="C62" s="10"/>
      <c r="D62" s="12"/>
      <c r="E62" s="9"/>
      <c r="F62" s="12"/>
      <c r="G62" s="12"/>
      <c r="H62" s="12"/>
      <c r="I62" s="12"/>
      <c r="J62" s="12"/>
      <c r="K62" s="28"/>
      <c r="L62" s="11"/>
      <c r="M62" s="11"/>
      <c r="N62" s="11"/>
      <c r="O62" s="11"/>
      <c r="P62" s="11"/>
      <c r="Q62" s="11"/>
    </row>
    <row r="63" spans="2:17" ht="15.75" customHeight="1">
      <c r="B63" s="9" t="s">
        <v>15</v>
      </c>
      <c r="C63" s="10"/>
      <c r="D63" s="12"/>
      <c r="E63" s="12"/>
      <c r="F63" s="12"/>
      <c r="G63" s="12"/>
      <c r="H63" s="12"/>
      <c r="I63" s="12"/>
      <c r="J63" s="12"/>
      <c r="K63" s="28">
        <f>K61*0.2</f>
        <v>36.647999999999996</v>
      </c>
      <c r="L63" s="11"/>
      <c r="M63" s="11"/>
      <c r="N63" s="11"/>
      <c r="O63" s="11"/>
      <c r="P63" s="11"/>
      <c r="Q63" s="11"/>
    </row>
    <row r="64" spans="2:17" ht="15.75" customHeight="1">
      <c r="B64" s="9" t="s">
        <v>18</v>
      </c>
      <c r="C64" s="10"/>
      <c r="D64" s="12"/>
      <c r="E64" s="12"/>
      <c r="F64" s="12"/>
      <c r="G64" s="12"/>
      <c r="H64" s="12"/>
      <c r="I64" s="12"/>
      <c r="J64" s="12"/>
      <c r="K64" s="28">
        <f>K63+K61</f>
        <v>219.88799999999998</v>
      </c>
      <c r="L64" s="11"/>
      <c r="M64" s="11"/>
      <c r="N64" s="11"/>
      <c r="O64" s="11"/>
      <c r="P64" s="11"/>
      <c r="Q64" s="11"/>
    </row>
    <row r="65" spans="2:17" ht="15.75" customHeight="1">
      <c r="B65" s="9" t="s">
        <v>17</v>
      </c>
      <c r="C65" s="10"/>
      <c r="D65" s="12"/>
      <c r="E65" s="12"/>
      <c r="F65" s="12"/>
      <c r="G65" s="12"/>
      <c r="H65" s="12"/>
      <c r="I65" s="12"/>
      <c r="J65" s="12"/>
      <c r="K65" s="28">
        <f>K64</f>
        <v>219.88799999999998</v>
      </c>
      <c r="L65" s="11"/>
      <c r="M65" s="11"/>
      <c r="N65" s="11"/>
      <c r="O65" s="11"/>
      <c r="P65" s="11"/>
      <c r="Q65" s="11"/>
    </row>
    <row r="66" spans="2:17" ht="15.75" customHeight="1">
      <c r="B66" s="13" t="s">
        <v>81</v>
      </c>
      <c r="C66" s="14">
        <f>C47</f>
        <v>0</v>
      </c>
      <c r="D66" s="14">
        <f t="shared" ref="D66:Q66" si="10">D47</f>
        <v>0</v>
      </c>
      <c r="E66" s="14">
        <f t="shared" si="10"/>
        <v>0</v>
      </c>
      <c r="F66" s="14">
        <f t="shared" si="10"/>
        <v>0</v>
      </c>
      <c r="G66" s="14">
        <f t="shared" si="10"/>
        <v>0</v>
      </c>
      <c r="H66" s="14">
        <f t="shared" si="10"/>
        <v>272.15999999999997</v>
      </c>
      <c r="I66" s="14">
        <f t="shared" si="10"/>
        <v>173.88</v>
      </c>
      <c r="J66" s="14">
        <f t="shared" si="10"/>
        <v>0</v>
      </c>
      <c r="K66" s="14">
        <f t="shared" si="10"/>
        <v>219.88799999999998</v>
      </c>
      <c r="L66" s="14">
        <f t="shared" si="10"/>
        <v>0</v>
      </c>
      <c r="M66" s="14">
        <f t="shared" si="10"/>
        <v>0</v>
      </c>
      <c r="N66" s="14">
        <f t="shared" si="10"/>
        <v>0</v>
      </c>
      <c r="O66" s="14">
        <f t="shared" si="10"/>
        <v>0</v>
      </c>
      <c r="P66" s="14">
        <f t="shared" si="10"/>
        <v>0</v>
      </c>
      <c r="Q66" s="14">
        <f t="shared" si="10"/>
        <v>0</v>
      </c>
    </row>
    <row r="67" spans="2:17" ht="15.75" customHeight="1">
      <c r="B67" s="6" t="s">
        <v>82</v>
      </c>
      <c r="C67" s="21">
        <f>C66+C35</f>
        <v>0</v>
      </c>
      <c r="D67" s="21">
        <f t="shared" ref="D67:Q67" si="11">D66+D35</f>
        <v>420</v>
      </c>
      <c r="E67" s="21">
        <f t="shared" si="11"/>
        <v>0</v>
      </c>
      <c r="F67" s="21">
        <f t="shared" si="11"/>
        <v>0</v>
      </c>
      <c r="G67" s="21">
        <f t="shared" si="11"/>
        <v>0</v>
      </c>
      <c r="H67" s="21">
        <f t="shared" si="11"/>
        <v>692.16</v>
      </c>
      <c r="I67" s="21">
        <f t="shared" si="11"/>
        <v>173.88</v>
      </c>
      <c r="J67" s="21">
        <f t="shared" si="11"/>
        <v>237.6</v>
      </c>
      <c r="K67" s="21">
        <f t="shared" si="11"/>
        <v>219.88799999999998</v>
      </c>
      <c r="L67" s="21">
        <f t="shared" si="11"/>
        <v>348</v>
      </c>
      <c r="M67" s="21">
        <f t="shared" si="11"/>
        <v>0</v>
      </c>
      <c r="N67" s="21">
        <f t="shared" si="11"/>
        <v>0</v>
      </c>
      <c r="O67" s="21">
        <f t="shared" si="11"/>
        <v>0</v>
      </c>
      <c r="P67" s="21">
        <f t="shared" si="11"/>
        <v>0</v>
      </c>
      <c r="Q67" s="21">
        <f t="shared" si="11"/>
        <v>0</v>
      </c>
    </row>
    <row r="68" spans="2:17" ht="15.75" customHeight="1">
      <c r="H68" s="21">
        <f>SUM(H67:L67)</f>
        <v>1671.5279999999998</v>
      </c>
      <c r="M68" s="21"/>
    </row>
  </sheetData>
  <mergeCells count="11">
    <mergeCell ref="B2:G2"/>
    <mergeCell ref="B17:Q17"/>
    <mergeCell ref="B23:Q23"/>
    <mergeCell ref="B29:Q29"/>
    <mergeCell ref="B42:Q42"/>
    <mergeCell ref="B48:J48"/>
    <mergeCell ref="B54:J54"/>
    <mergeCell ref="B5:Q5"/>
    <mergeCell ref="B11:Q11"/>
    <mergeCell ref="B60:Q60"/>
    <mergeCell ref="B36:J36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Приложение 2</vt:lpstr>
      <vt:lpstr>Приложение 3</vt:lpstr>
      <vt:lpstr>Приложение 4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ПрофЖКХ</dc:creator>
  <cp:lastModifiedBy>Admin</cp:lastModifiedBy>
  <dcterms:created xsi:type="dcterms:W3CDTF">2021-03-25T02:12:39Z</dcterms:created>
  <dcterms:modified xsi:type="dcterms:W3CDTF">2022-08-16T12:31:13Z</dcterms:modified>
</cp:coreProperties>
</file>