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Источники!$A$27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Доходы!$F$91</definedName>
    <definedName name="LAST_CELL" localSheetId="2">Источники!$F$38</definedName>
    <definedName name="LAST_CELL" localSheetId="1">Расходы!$F$64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Доходы!$A$91</definedName>
    <definedName name="REND_1" localSheetId="2">Источники!$A$26</definedName>
    <definedName name="REND_1" localSheetId="1">Расходы!$A$65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Источники!$A$27:$D$28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D12" i="3" l="1"/>
  <c r="D21" i="3"/>
  <c r="D22" i="3"/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</calcChain>
</file>

<file path=xl/sharedStrings.xml><?xml version="1.0" encoding="utf-8"?>
<sst xmlns="http://schemas.openxmlformats.org/spreadsheetml/2006/main" count="561" uniqueCount="315">
  <si>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</si>
  <si>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</si>
  <si>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</si>
  <si>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</si>
  <si>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</si>
  <si>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</si>
  <si>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</si>
  <si>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</si>
  <si>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</si>
  <si>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</si>
  <si>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</si>
  <si>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</si>
  <si>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</si>
  <si>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</si>
  <si>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</si>
  <si>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</si>
  <si>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</si>
  <si>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</si>
  <si>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</si>
  <si>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</si>
  <si>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</si>
  <si>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</si>
  <si>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</si>
  <si>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</si>
  <si>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</si>
  <si>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</si>
  <si>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</si>
  <si>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</si>
  <si>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</si>
  <si>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</si>
  <si>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</si>
  <si>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</si>
  <si>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</si>
  <si>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</si>
  <si>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</si>
  <si>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</si>
  <si>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</si>
  <si>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</si>
  <si>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</si>
  <si>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</si>
  <si>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</si>
  <si>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</si>
  <si>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</si>
  <si>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</si>
  <si>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</si>
  <si>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</si>
  <si>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</si>
  <si>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</si>
  <si>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</si>
  <si>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</si>
  <si>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</si>
  <si>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</si>
  <si>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</si>
  <si>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</si>
  <si>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</si>
  <si>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</si>
  <si>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</si>
  <si>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</si>
  <si>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</si>
  <si>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</si>
  <si>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</si>
  <si>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</si>
  <si>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</si>
  <si>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</si>
  <si>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</si>
  <si>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</si>
  <si>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</si>
  <si>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</si>
  <si>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</si>
  <si>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</si>
  <si>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</si>
  <si>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</si>
  <si>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</si>
  <si>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</si>
  <si>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</si>
  <si>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</si>
  <si>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</si>
  <si>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</si>
  <si>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</si>
  <si>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</si>
  <si>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</si>
  <si>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</si>
  <si>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</si>
  <si>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</si>
  <si>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</si>
  <si>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</si>
  <si>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</si>
  <si>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</si>
  <si>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</si>
  <si>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</si>
  <si>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</si>
  <si>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</si>
  <si>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</si>
  <si>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</si>
  <si>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</si>
  <si>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</si>
  <si>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</si>
  <si>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</si>
  <si>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</si>
  <si>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</si>
  <si>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</si>
  <si>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</si>
  <si>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</si>
  <si>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</si>
  <si>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</si>
  <si>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</si>
  <si>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</si>
  <si>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</si>
  <si>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</si>
  <si>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</si>
  <si>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</si>
  <si>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</si>
  <si>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</si>
  <si>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</si>
  <si>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</si>
  <si>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</si>
  <si>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</si>
  <si>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</si>
  <si>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</si>
  <si>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</si>
  <si>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</si>
  <si>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</si>
  <si>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</si>
  <si>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</si>
  <si>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</si>
  <si>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</si>
  <si>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</si>
  <si>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</si>
  <si>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</si>
  <si>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</si>
  <si>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</si>
  <si>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</si>
  <si>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</si>
  <si>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</si>
  <si>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</si>
  <si>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</si>
  <si>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</si>
  <si>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</si>
  <si>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</si>
  <si>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</si>
  <si>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</si>
  <si>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</si>
  <si>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</si>
  <si>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</si>
  <si>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</si>
  <si>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</si>
  <si>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</si>
  <si>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</si>
  <si>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</si>
  <si>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</si>
  <si>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</si>
  <si>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</si>
  <si>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</si>
  <si>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</si>
  <si>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</si>
  <si>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</si>
  <si>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</si>
  <si>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</si>
  <si>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</si>
  <si>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</si>
  <si>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</si>
  <si>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</si>
  <si>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</si>
  <si>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</si>
  <si>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</si>
  <si>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</si>
  <si>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</si>
  <si>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</si>
  <si>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</si>
  <si>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</si>
  <si>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</si>
  <si>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</si>
  <si>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</si>
  <si>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</si>
  <si>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</si>
  <si>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</si>
  <si>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</si>
  <si>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</si>
  <si>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</si>
  <si>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</si>
  <si>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</si>
  <si>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</si>
  <si>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</si>
  <si>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</si>
  <si>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</si>
  <si>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</si>
  <si>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</si>
  <si>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</si>
  <si>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</si>
  <si>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</si>
  <si>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</si>
  <si>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</si>
  <si>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</si>
  <si>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</si>
  <si>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</si>
  <si>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</si>
  <si>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</si>
  <si>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</si>
  <si>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</si>
  <si>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</si>
  <si>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</si>
  <si>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</si>
  <si>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</si>
  <si>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</si>
  <si>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</si>
  <si>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</si>
  <si>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</si>
  <si>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</si>
  <si>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</si>
  <si>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</si>
  <si>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</si>
  <si>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</si>
  <si>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</si>
  <si>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</si>
  <si>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</si>
  <si>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</si>
  <si>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</si>
  <si>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</si>
  <si>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</si>
  <si>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</si>
  <si>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</si>
  <si>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</si>
  <si>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</si>
  <si>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</si>
  <si>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</si>
  <si>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</si>
  <si>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</si>
  <si>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</si>
  <si>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</si>
  <si>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</si>
  <si>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</si>
  <si>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</si>
  <si>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</si>
  <si>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</si>
  <si>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</si>
  <si>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</si>
  <si>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</si>
  <si>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</si>
  <si>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</si>
  <si>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</si>
  <si>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</si>
  <si>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</si>
  <si>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</si>
  <si>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</si>
  <si>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901 0502 0460109505 243 </t>
  </si>
  <si>
    <t xml:space="preserve">901 0502 0460109505 244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</si>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</sst>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9" fontId="2" fillId="0" borderId="39" xfId="0" applyNumberFormat="1" applyFont="1" applyBorder="1" applyAlignment="1" applyProtection="1">
      <alignment horizontal="center"/>
    </xf>
    <xf numFmtId="49" fontId="2" fillId="0" borderId="46" xfId="0" applyNumberFormat="1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9" fontId="2" fillId="0" borderId="37" xfId="0" applyNumberFormat="1" applyFont="1" applyBorder="1" applyAlignment="1" applyProtection="1">
      <alignment horizontal="center"/>
    </xf>
    <xf numFmtId="4" fontId="2" fillId="0" borderId="37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7" t="s">
        <v>14</v>
      </c>
      <c r="C6" s="98"/>
      <c r="D6" s="98"/>
      <c r="E6" s="3" t="s">
        <v>9</v>
      </c>
      <c r="F6" s="11" t="s">
        <v>18</v>
      </c>
    </row>
    <row r="7" spans="1:6" x14ac:dyDescent="0.2">
      <c r="A7" s="12" t="s">
        <v>10</v>
      </c>
      <c r="B7" s="99" t="s">
        <v>15</v>
      </c>
      <c r="C7" s="99"/>
      <c r="D7" s="99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122955651.22</v>
      </c>
      <c r="E19" s="29">
        <v>2027324.45</v>
      </c>
      <c r="F19" s="28">
        <f>IF(OR(D19="-",IF(E19="-",0,E19)&gt;=IF(D19="-",0,D19)),"-",IF(D19="-",0,D19)-IF(E19="-",0,E19))</f>
        <v>120928326.77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35982207</v>
      </c>
      <c r="E21" s="38">
        <v>1519094.45</v>
      </c>
      <c r="F21" s="39">
        <f t="shared" ref="F21:F52" si="0">IF(OR(D21="-",IF(E21="-",0,E21)&gt;=IF(D21="-",0,D21)),"-",IF(D21="-",0,D21)-IF(E21="-",0,E21))</f>
        <v>34463112.549999997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93967.81</v>
      </c>
      <c r="F22" s="39">
        <f t="shared" si="0"/>
        <v>3646532.19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93967.81</v>
      </c>
      <c r="F23" s="39">
        <f t="shared" si="0"/>
        <v>3646532.19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91650.57</v>
      </c>
      <c r="F24" s="39">
        <f t="shared" si="0"/>
        <v>3568349.43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91650.57</v>
      </c>
      <c r="F25" s="39">
        <f t="shared" si="0"/>
        <v>3568349.43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337.48</v>
      </c>
      <c r="F26" s="39">
        <f t="shared" si="0"/>
        <v>12362.52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337.48</v>
      </c>
      <c r="F27" s="39">
        <f t="shared" si="0"/>
        <v>12362.52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1979.74</v>
      </c>
      <c r="F28" s="39">
        <f t="shared" si="0"/>
        <v>65820.259999999995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1928.88</v>
      </c>
      <c r="F29" s="39">
        <f t="shared" si="0"/>
        <v>65871.12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50.86</v>
      </c>
      <c r="F30" s="39" t="str">
        <f t="shared" si="0"/>
        <v>-</v>
      </c>
    </row>
    <row r="31" spans="1:6" ht="56.25" x14ac:dyDescent="0.2">
      <c r="A31" s="35" t="s">
        <v>56</v>
      </c>
      <c r="B31" s="36" t="s">
        <v>32</v>
      </c>
      <c r="C31" s="37" t="s">
        <v>57</v>
      </c>
      <c r="D31" s="38" t="s">
        <v>55</v>
      </c>
      <c r="E31" s="38">
        <v>0.02</v>
      </c>
      <c r="F31" s="39" t="str">
        <f t="shared" si="0"/>
        <v>-</v>
      </c>
    </row>
    <row r="32" spans="1:6" ht="90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0.02</v>
      </c>
      <c r="F32" s="39" t="str">
        <f t="shared" si="0"/>
        <v>-</v>
      </c>
    </row>
    <row r="33" spans="1:6" ht="33.75" x14ac:dyDescent="0.2">
      <c r="A33" s="35" t="s">
        <v>60</v>
      </c>
      <c r="B33" s="36" t="s">
        <v>32</v>
      </c>
      <c r="C33" s="37" t="s">
        <v>61</v>
      </c>
      <c r="D33" s="38">
        <v>8124400</v>
      </c>
      <c r="E33" s="38">
        <v>704513.25</v>
      </c>
      <c r="F33" s="39">
        <f t="shared" si="0"/>
        <v>7419886.75</v>
      </c>
    </row>
    <row r="34" spans="1:6" ht="22.5" x14ac:dyDescent="0.2">
      <c r="A34" s="35" t="s">
        <v>62</v>
      </c>
      <c r="B34" s="36" t="s">
        <v>32</v>
      </c>
      <c r="C34" s="37" t="s">
        <v>63</v>
      </c>
      <c r="D34" s="38">
        <v>8124400</v>
      </c>
      <c r="E34" s="38">
        <v>704513.25</v>
      </c>
      <c r="F34" s="39">
        <f t="shared" si="0"/>
        <v>7419886.75</v>
      </c>
    </row>
    <row r="35" spans="1:6" ht="67.5" x14ac:dyDescent="0.2">
      <c r="A35" s="35" t="s">
        <v>64</v>
      </c>
      <c r="B35" s="36" t="s">
        <v>32</v>
      </c>
      <c r="C35" s="37" t="s">
        <v>65</v>
      </c>
      <c r="D35" s="38">
        <v>4237200</v>
      </c>
      <c r="E35" s="38">
        <v>336394.63</v>
      </c>
      <c r="F35" s="39">
        <f t="shared" si="0"/>
        <v>3900805.37</v>
      </c>
    </row>
    <row r="36" spans="1:6" ht="101.25" x14ac:dyDescent="0.2">
      <c r="A36" s="40" t="s">
        <v>66</v>
      </c>
      <c r="B36" s="36" t="s">
        <v>32</v>
      </c>
      <c r="C36" s="37" t="s">
        <v>67</v>
      </c>
      <c r="D36" s="38">
        <v>4237200</v>
      </c>
      <c r="E36" s="38">
        <v>336394.63</v>
      </c>
      <c r="F36" s="39">
        <f t="shared" si="0"/>
        <v>3900805.37</v>
      </c>
    </row>
    <row r="37" spans="1:6" ht="78.75" x14ac:dyDescent="0.2">
      <c r="A37" s="40" t="s">
        <v>68</v>
      </c>
      <c r="B37" s="36" t="s">
        <v>32</v>
      </c>
      <c r="C37" s="37" t="s">
        <v>69</v>
      </c>
      <c r="D37" s="38">
        <v>20200</v>
      </c>
      <c r="E37" s="38">
        <v>1530.14</v>
      </c>
      <c r="F37" s="39">
        <f t="shared" si="0"/>
        <v>18669.86</v>
      </c>
    </row>
    <row r="38" spans="1:6" ht="112.5" x14ac:dyDescent="0.2">
      <c r="A38" s="40" t="s">
        <v>70</v>
      </c>
      <c r="B38" s="36" t="s">
        <v>32</v>
      </c>
      <c r="C38" s="37" t="s">
        <v>71</v>
      </c>
      <c r="D38" s="38">
        <v>20200</v>
      </c>
      <c r="E38" s="38">
        <v>1530.14</v>
      </c>
      <c r="F38" s="39">
        <f t="shared" si="0"/>
        <v>18669.86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4393500</v>
      </c>
      <c r="E39" s="38">
        <v>400806.5</v>
      </c>
      <c r="F39" s="39">
        <f t="shared" si="0"/>
        <v>3992693.5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4393500</v>
      </c>
      <c r="E40" s="38">
        <v>400806.5</v>
      </c>
      <c r="F40" s="39">
        <f t="shared" si="0"/>
        <v>3992693.5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-526500</v>
      </c>
      <c r="E41" s="38">
        <v>-34218.019999999997</v>
      </c>
      <c r="F41" s="39" t="str">
        <f t="shared" si="0"/>
        <v>-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-526500</v>
      </c>
      <c r="E42" s="38">
        <v>-34218.019999999997</v>
      </c>
      <c r="F42" s="39" t="str">
        <f t="shared" si="0"/>
        <v>-</v>
      </c>
    </row>
    <row r="43" spans="1:6" x14ac:dyDescent="0.2">
      <c r="A43" s="35" t="s">
        <v>80</v>
      </c>
      <c r="B43" s="36" t="s">
        <v>32</v>
      </c>
      <c r="C43" s="37" t="s">
        <v>81</v>
      </c>
      <c r="D43" s="38">
        <v>4800</v>
      </c>
      <c r="E43" s="38" t="s">
        <v>55</v>
      </c>
      <c r="F43" s="39">
        <f t="shared" si="0"/>
        <v>4800</v>
      </c>
    </row>
    <row r="44" spans="1:6" x14ac:dyDescent="0.2">
      <c r="A44" s="35" t="s">
        <v>82</v>
      </c>
      <c r="B44" s="36" t="s">
        <v>32</v>
      </c>
      <c r="C44" s="37" t="s">
        <v>83</v>
      </c>
      <c r="D44" s="38">
        <v>4800</v>
      </c>
      <c r="E44" s="38" t="s">
        <v>55</v>
      </c>
      <c r="F44" s="39">
        <f t="shared" si="0"/>
        <v>4800</v>
      </c>
    </row>
    <row r="45" spans="1:6" x14ac:dyDescent="0.2">
      <c r="A45" s="35" t="s">
        <v>82</v>
      </c>
      <c r="B45" s="36" t="s">
        <v>32</v>
      </c>
      <c r="C45" s="37" t="s">
        <v>84</v>
      </c>
      <c r="D45" s="38">
        <v>4800</v>
      </c>
      <c r="E45" s="38" t="s">
        <v>55</v>
      </c>
      <c r="F45" s="39">
        <f t="shared" si="0"/>
        <v>4800</v>
      </c>
    </row>
    <row r="46" spans="1:6" ht="45" x14ac:dyDescent="0.2">
      <c r="A46" s="35" t="s">
        <v>85</v>
      </c>
      <c r="B46" s="36" t="s">
        <v>32</v>
      </c>
      <c r="C46" s="37" t="s">
        <v>86</v>
      </c>
      <c r="D46" s="38">
        <v>4800</v>
      </c>
      <c r="E46" s="38" t="s">
        <v>55</v>
      </c>
      <c r="F46" s="39">
        <f t="shared" si="0"/>
        <v>4800</v>
      </c>
    </row>
    <row r="47" spans="1:6" x14ac:dyDescent="0.2">
      <c r="A47" s="35" t="s">
        <v>87</v>
      </c>
      <c r="B47" s="36" t="s">
        <v>32</v>
      </c>
      <c r="C47" s="37" t="s">
        <v>88</v>
      </c>
      <c r="D47" s="38">
        <v>23695100</v>
      </c>
      <c r="E47" s="38">
        <v>709921.8</v>
      </c>
      <c r="F47" s="39">
        <f t="shared" si="0"/>
        <v>22985178.199999999</v>
      </c>
    </row>
    <row r="48" spans="1:6" x14ac:dyDescent="0.2">
      <c r="A48" s="35" t="s">
        <v>89</v>
      </c>
      <c r="B48" s="36" t="s">
        <v>32</v>
      </c>
      <c r="C48" s="37" t="s">
        <v>90</v>
      </c>
      <c r="D48" s="38">
        <v>6245200</v>
      </c>
      <c r="E48" s="38">
        <v>296064.90000000002</v>
      </c>
      <c r="F48" s="39">
        <f t="shared" si="0"/>
        <v>5949135.0999999996</v>
      </c>
    </row>
    <row r="49" spans="1:6" ht="33.75" x14ac:dyDescent="0.2">
      <c r="A49" s="35" t="s">
        <v>91</v>
      </c>
      <c r="B49" s="36" t="s">
        <v>32</v>
      </c>
      <c r="C49" s="37" t="s">
        <v>92</v>
      </c>
      <c r="D49" s="38">
        <v>6245200</v>
      </c>
      <c r="E49" s="38">
        <v>296064.90000000002</v>
      </c>
      <c r="F49" s="39">
        <f t="shared" si="0"/>
        <v>5949135.0999999996</v>
      </c>
    </row>
    <row r="50" spans="1:6" ht="67.5" x14ac:dyDescent="0.2">
      <c r="A50" s="35" t="s">
        <v>93</v>
      </c>
      <c r="B50" s="36" t="s">
        <v>32</v>
      </c>
      <c r="C50" s="37" t="s">
        <v>94</v>
      </c>
      <c r="D50" s="38">
        <v>6245200</v>
      </c>
      <c r="E50" s="38">
        <v>296064.90000000002</v>
      </c>
      <c r="F50" s="39">
        <f t="shared" si="0"/>
        <v>5949135.0999999996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17449900</v>
      </c>
      <c r="E51" s="38">
        <v>413856.9</v>
      </c>
      <c r="F51" s="39">
        <f t="shared" si="0"/>
        <v>17036043.100000001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3900500</v>
      </c>
      <c r="E52" s="38">
        <v>153302.07</v>
      </c>
      <c r="F52" s="39">
        <f t="shared" si="0"/>
        <v>3747197.93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3900500</v>
      </c>
      <c r="E53" s="38">
        <v>153302.07</v>
      </c>
      <c r="F53" s="39">
        <f t="shared" ref="F53:F84" si="1">IF(OR(D53="-",IF(E53="-",0,E53)&gt;=IF(D53="-",0,D53)),"-",IF(D53="-",0,D53)-IF(E53="-",0,E53))</f>
        <v>3747197.93</v>
      </c>
    </row>
    <row r="54" spans="1:6" ht="56.25" x14ac:dyDescent="0.2">
      <c r="A54" s="35" t="s">
        <v>101</v>
      </c>
      <c r="B54" s="36" t="s">
        <v>32</v>
      </c>
      <c r="C54" s="37" t="s">
        <v>102</v>
      </c>
      <c r="D54" s="38">
        <v>3900500</v>
      </c>
      <c r="E54" s="38">
        <v>153302.07</v>
      </c>
      <c r="F54" s="39">
        <f t="shared" si="1"/>
        <v>3747197.93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13549400</v>
      </c>
      <c r="E55" s="38">
        <v>260554.83</v>
      </c>
      <c r="F55" s="39">
        <f t="shared" si="1"/>
        <v>13288845.17</v>
      </c>
    </row>
    <row r="56" spans="1:6" ht="33.75" x14ac:dyDescent="0.2">
      <c r="A56" s="35" t="s">
        <v>105</v>
      </c>
      <c r="B56" s="36" t="s">
        <v>32</v>
      </c>
      <c r="C56" s="37" t="s">
        <v>106</v>
      </c>
      <c r="D56" s="38">
        <v>13549400</v>
      </c>
      <c r="E56" s="38">
        <v>260554.83</v>
      </c>
      <c r="F56" s="39">
        <f t="shared" si="1"/>
        <v>13288845.17</v>
      </c>
    </row>
    <row r="57" spans="1:6" ht="56.25" x14ac:dyDescent="0.2">
      <c r="A57" s="35" t="s">
        <v>107</v>
      </c>
      <c r="B57" s="36" t="s">
        <v>32</v>
      </c>
      <c r="C57" s="37" t="s">
        <v>108</v>
      </c>
      <c r="D57" s="38">
        <v>13549400</v>
      </c>
      <c r="E57" s="38">
        <v>260554.83</v>
      </c>
      <c r="F57" s="39">
        <f t="shared" si="1"/>
        <v>13288845.17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141500</v>
      </c>
      <c r="E58" s="38">
        <v>10691.59</v>
      </c>
      <c r="F58" s="39">
        <f t="shared" si="1"/>
        <v>130808.41</v>
      </c>
    </row>
    <row r="59" spans="1:6" ht="67.5" x14ac:dyDescent="0.2">
      <c r="A59" s="40" t="s">
        <v>111</v>
      </c>
      <c r="B59" s="36" t="s">
        <v>32</v>
      </c>
      <c r="C59" s="37" t="s">
        <v>112</v>
      </c>
      <c r="D59" s="38">
        <v>141500</v>
      </c>
      <c r="E59" s="38">
        <v>10691.59</v>
      </c>
      <c r="F59" s="39">
        <f t="shared" si="1"/>
        <v>130808.41</v>
      </c>
    </row>
    <row r="60" spans="1:6" ht="67.5" x14ac:dyDescent="0.2">
      <c r="A60" s="40" t="s">
        <v>113</v>
      </c>
      <c r="B60" s="36" t="s">
        <v>32</v>
      </c>
      <c r="C60" s="37" t="s">
        <v>114</v>
      </c>
      <c r="D60" s="38">
        <v>141500</v>
      </c>
      <c r="E60" s="38">
        <v>3849.01</v>
      </c>
      <c r="F60" s="39">
        <f t="shared" si="1"/>
        <v>137650.99</v>
      </c>
    </row>
    <row r="61" spans="1:6" ht="67.5" x14ac:dyDescent="0.2">
      <c r="A61" s="35" t="s">
        <v>115</v>
      </c>
      <c r="B61" s="36" t="s">
        <v>32</v>
      </c>
      <c r="C61" s="37" t="s">
        <v>116</v>
      </c>
      <c r="D61" s="38">
        <v>141500</v>
      </c>
      <c r="E61" s="38">
        <v>3849.01</v>
      </c>
      <c r="F61" s="39">
        <f t="shared" si="1"/>
        <v>137650.99</v>
      </c>
    </row>
    <row r="62" spans="1:6" ht="90" x14ac:dyDescent="0.2">
      <c r="A62" s="40" t="s">
        <v>117</v>
      </c>
      <c r="B62" s="36" t="s">
        <v>32</v>
      </c>
      <c r="C62" s="37" t="s">
        <v>118</v>
      </c>
      <c r="D62" s="38" t="s">
        <v>55</v>
      </c>
      <c r="E62" s="38">
        <v>6842.58</v>
      </c>
      <c r="F62" s="39" t="str">
        <f t="shared" si="1"/>
        <v>-</v>
      </c>
    </row>
    <row r="63" spans="1:6" ht="90" x14ac:dyDescent="0.2">
      <c r="A63" s="40" t="s">
        <v>119</v>
      </c>
      <c r="B63" s="36" t="s">
        <v>32</v>
      </c>
      <c r="C63" s="37" t="s">
        <v>120</v>
      </c>
      <c r="D63" s="38" t="s">
        <v>55</v>
      </c>
      <c r="E63" s="38">
        <v>6842.58</v>
      </c>
      <c r="F63" s="39" t="str">
        <f t="shared" si="1"/>
        <v>-</v>
      </c>
    </row>
    <row r="64" spans="1:6" ht="22.5" x14ac:dyDescent="0.2">
      <c r="A64" s="35" t="s">
        <v>121</v>
      </c>
      <c r="B64" s="36" t="s">
        <v>32</v>
      </c>
      <c r="C64" s="37" t="s">
        <v>122</v>
      </c>
      <c r="D64" s="38">
        <v>248000</v>
      </c>
      <c r="E64" s="38" t="s">
        <v>55</v>
      </c>
      <c r="F64" s="39">
        <f t="shared" si="1"/>
        <v>248000</v>
      </c>
    </row>
    <row r="65" spans="1:6" x14ac:dyDescent="0.2">
      <c r="A65" s="35" t="s">
        <v>123</v>
      </c>
      <c r="B65" s="36" t="s">
        <v>32</v>
      </c>
      <c r="C65" s="37" t="s">
        <v>124</v>
      </c>
      <c r="D65" s="38">
        <v>248000</v>
      </c>
      <c r="E65" s="38" t="s">
        <v>55</v>
      </c>
      <c r="F65" s="39">
        <f t="shared" si="1"/>
        <v>248000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248000</v>
      </c>
      <c r="E66" s="38" t="s">
        <v>55</v>
      </c>
      <c r="F66" s="39">
        <f t="shared" si="1"/>
        <v>248000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248000</v>
      </c>
      <c r="E67" s="38" t="s">
        <v>55</v>
      </c>
      <c r="F67" s="39">
        <f t="shared" si="1"/>
        <v>248000</v>
      </c>
    </row>
    <row r="68" spans="1:6" ht="22.5" x14ac:dyDescent="0.2">
      <c r="A68" s="35" t="s">
        <v>129</v>
      </c>
      <c r="B68" s="36" t="s">
        <v>32</v>
      </c>
      <c r="C68" s="37" t="s">
        <v>130</v>
      </c>
      <c r="D68" s="38">
        <v>27907</v>
      </c>
      <c r="E68" s="38" t="s">
        <v>55</v>
      </c>
      <c r="F68" s="39">
        <f t="shared" si="1"/>
        <v>27907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27907</v>
      </c>
      <c r="E69" s="38" t="s">
        <v>55</v>
      </c>
      <c r="F69" s="39">
        <f t="shared" si="1"/>
        <v>27907</v>
      </c>
    </row>
    <row r="70" spans="1:6" ht="78.75" x14ac:dyDescent="0.2">
      <c r="A70" s="40" t="s">
        <v>133</v>
      </c>
      <c r="B70" s="36" t="s">
        <v>32</v>
      </c>
      <c r="C70" s="37" t="s">
        <v>134</v>
      </c>
      <c r="D70" s="38">
        <v>27907</v>
      </c>
      <c r="E70" s="38" t="s">
        <v>55</v>
      </c>
      <c r="F70" s="39">
        <f t="shared" si="1"/>
        <v>27907</v>
      </c>
    </row>
    <row r="71" spans="1:6" ht="78.75" x14ac:dyDescent="0.2">
      <c r="A71" s="40" t="s">
        <v>135</v>
      </c>
      <c r="B71" s="36" t="s">
        <v>32</v>
      </c>
      <c r="C71" s="37" t="s">
        <v>136</v>
      </c>
      <c r="D71" s="38">
        <v>27907</v>
      </c>
      <c r="E71" s="38" t="s">
        <v>55</v>
      </c>
      <c r="F71" s="39">
        <f t="shared" si="1"/>
        <v>27907</v>
      </c>
    </row>
    <row r="72" spans="1:6" x14ac:dyDescent="0.2">
      <c r="A72" s="35" t="s">
        <v>137</v>
      </c>
      <c r="B72" s="36" t="s">
        <v>32</v>
      </c>
      <c r="C72" s="37" t="s">
        <v>138</v>
      </c>
      <c r="D72" s="38">
        <v>86973444.219999999</v>
      </c>
      <c r="E72" s="38">
        <v>508230</v>
      </c>
      <c r="F72" s="39">
        <f t="shared" si="1"/>
        <v>86465214.219999999</v>
      </c>
    </row>
    <row r="73" spans="1:6" ht="33.75" x14ac:dyDescent="0.2">
      <c r="A73" s="35" t="s">
        <v>139</v>
      </c>
      <c r="B73" s="36" t="s">
        <v>32</v>
      </c>
      <c r="C73" s="37" t="s">
        <v>140</v>
      </c>
      <c r="D73" s="38">
        <v>86973444.219999999</v>
      </c>
      <c r="E73" s="38">
        <v>508230</v>
      </c>
      <c r="F73" s="39">
        <f t="shared" si="1"/>
        <v>86465214.219999999</v>
      </c>
    </row>
    <row r="74" spans="1:6" ht="22.5" x14ac:dyDescent="0.2">
      <c r="A74" s="35" t="s">
        <v>141</v>
      </c>
      <c r="B74" s="36" t="s">
        <v>32</v>
      </c>
      <c r="C74" s="37" t="s">
        <v>142</v>
      </c>
      <c r="D74" s="38">
        <v>5841000</v>
      </c>
      <c r="E74" s="38">
        <v>486750</v>
      </c>
      <c r="F74" s="39">
        <f t="shared" si="1"/>
        <v>5354250</v>
      </c>
    </row>
    <row r="75" spans="1:6" x14ac:dyDescent="0.2">
      <c r="A75" s="35" t="s">
        <v>143</v>
      </c>
      <c r="B75" s="36" t="s">
        <v>32</v>
      </c>
      <c r="C75" s="37" t="s">
        <v>144</v>
      </c>
      <c r="D75" s="38">
        <v>5841000</v>
      </c>
      <c r="E75" s="38">
        <v>486750</v>
      </c>
      <c r="F75" s="39">
        <f t="shared" si="1"/>
        <v>5354250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5841000</v>
      </c>
      <c r="E76" s="38">
        <v>486750</v>
      </c>
      <c r="F76" s="39">
        <f t="shared" si="1"/>
        <v>5354250</v>
      </c>
    </row>
    <row r="77" spans="1:6" ht="22.5" x14ac:dyDescent="0.2">
      <c r="A77" s="35" t="s">
        <v>147</v>
      </c>
      <c r="B77" s="36" t="s">
        <v>32</v>
      </c>
      <c r="C77" s="37" t="s">
        <v>148</v>
      </c>
      <c r="D77" s="38">
        <v>62873507.219999999</v>
      </c>
      <c r="E77" s="38" t="s">
        <v>55</v>
      </c>
      <c r="F77" s="39">
        <f t="shared" si="1"/>
        <v>62873507.219999999</v>
      </c>
    </row>
    <row r="78" spans="1:6" ht="56.25" x14ac:dyDescent="0.2">
      <c r="A78" s="35" t="s">
        <v>149</v>
      </c>
      <c r="B78" s="36" t="s">
        <v>32</v>
      </c>
      <c r="C78" s="37" t="s">
        <v>150</v>
      </c>
      <c r="D78" s="38">
        <v>31868500</v>
      </c>
      <c r="E78" s="38" t="s">
        <v>55</v>
      </c>
      <c r="F78" s="39">
        <f t="shared" si="1"/>
        <v>31868500</v>
      </c>
    </row>
    <row r="79" spans="1:6" ht="56.25" x14ac:dyDescent="0.2">
      <c r="A79" s="35" t="s">
        <v>151</v>
      </c>
      <c r="B79" s="36" t="s">
        <v>32</v>
      </c>
      <c r="C79" s="37" t="s">
        <v>152</v>
      </c>
      <c r="D79" s="38">
        <v>31868500</v>
      </c>
      <c r="E79" s="38" t="s">
        <v>55</v>
      </c>
      <c r="F79" s="39">
        <f t="shared" si="1"/>
        <v>31868500</v>
      </c>
    </row>
    <row r="80" spans="1:6" ht="22.5" x14ac:dyDescent="0.2">
      <c r="A80" s="35" t="s">
        <v>153</v>
      </c>
      <c r="B80" s="36" t="s">
        <v>32</v>
      </c>
      <c r="C80" s="37" t="s">
        <v>154</v>
      </c>
      <c r="D80" s="38">
        <v>5005007.22</v>
      </c>
      <c r="E80" s="38" t="s">
        <v>55</v>
      </c>
      <c r="F80" s="39">
        <f t="shared" si="1"/>
        <v>5005007.22</v>
      </c>
    </row>
    <row r="81" spans="1:6" ht="33.75" x14ac:dyDescent="0.2">
      <c r="A81" s="35" t="s">
        <v>155</v>
      </c>
      <c r="B81" s="36" t="s">
        <v>32</v>
      </c>
      <c r="C81" s="37" t="s">
        <v>156</v>
      </c>
      <c r="D81" s="38">
        <v>5005007.22</v>
      </c>
      <c r="E81" s="38" t="s">
        <v>55</v>
      </c>
      <c r="F81" s="39">
        <f t="shared" si="1"/>
        <v>5005007.22</v>
      </c>
    </row>
    <row r="82" spans="1:6" ht="56.25" x14ac:dyDescent="0.2">
      <c r="A82" s="35" t="s">
        <v>157</v>
      </c>
      <c r="B82" s="36" t="s">
        <v>32</v>
      </c>
      <c r="C82" s="37" t="s">
        <v>158</v>
      </c>
      <c r="D82" s="38">
        <v>50050.07</v>
      </c>
      <c r="E82" s="38" t="s">
        <v>55</v>
      </c>
      <c r="F82" s="39">
        <f t="shared" si="1"/>
        <v>50050.07</v>
      </c>
    </row>
    <row r="83" spans="1:6" ht="45" x14ac:dyDescent="0.2">
      <c r="A83" s="35" t="s">
        <v>159</v>
      </c>
      <c r="B83" s="36" t="s">
        <v>32</v>
      </c>
      <c r="C83" s="37" t="s">
        <v>160</v>
      </c>
      <c r="D83" s="38">
        <v>4954957.1500000004</v>
      </c>
      <c r="E83" s="38" t="s">
        <v>55</v>
      </c>
      <c r="F83" s="39">
        <f t="shared" si="1"/>
        <v>4954957.1500000004</v>
      </c>
    </row>
    <row r="84" spans="1:6" x14ac:dyDescent="0.2">
      <c r="A84" s="35" t="s">
        <v>161</v>
      </c>
      <c r="B84" s="36" t="s">
        <v>32</v>
      </c>
      <c r="C84" s="37" t="s">
        <v>162</v>
      </c>
      <c r="D84" s="38">
        <v>26000000</v>
      </c>
      <c r="E84" s="38" t="s">
        <v>55</v>
      </c>
      <c r="F84" s="39">
        <f t="shared" si="1"/>
        <v>26000000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26000000</v>
      </c>
      <c r="E85" s="38" t="s">
        <v>55</v>
      </c>
      <c r="F85" s="39">
        <f t="shared" ref="F85:F116" si="2">IF(OR(D85="-",IF(E85="-",0,E85)&gt;=IF(D85="-",0,D85)),"-",IF(D85="-",0,D85)-IF(E85="-",0,E85))</f>
        <v>26000000</v>
      </c>
    </row>
    <row r="86" spans="1:6" ht="33.75" x14ac:dyDescent="0.2">
      <c r="A86" s="35" t="s">
        <v>165</v>
      </c>
      <c r="B86" s="36" t="s">
        <v>32</v>
      </c>
      <c r="C86" s="37" t="s">
        <v>166</v>
      </c>
      <c r="D86" s="38">
        <v>300000</v>
      </c>
      <c r="E86" s="38" t="s">
        <v>55</v>
      </c>
      <c r="F86" s="39">
        <f t="shared" si="2"/>
        <v>300000</v>
      </c>
    </row>
    <row r="87" spans="1:6" ht="78.75" x14ac:dyDescent="0.2">
      <c r="A87" s="40" t="s">
        <v>167</v>
      </c>
      <c r="B87" s="36" t="s">
        <v>32</v>
      </c>
      <c r="C87" s="37" t="s">
        <v>168</v>
      </c>
      <c r="D87" s="38">
        <v>25700000</v>
      </c>
      <c r="E87" s="38" t="s">
        <v>55</v>
      </c>
      <c r="F87" s="39">
        <f t="shared" si="2"/>
        <v>25700000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18258937</v>
      </c>
      <c r="E88" s="38">
        <v>21480</v>
      </c>
      <c r="F88" s="39">
        <f t="shared" si="2"/>
        <v>18237457</v>
      </c>
    </row>
    <row r="89" spans="1:6" ht="22.5" x14ac:dyDescent="0.2">
      <c r="A89" s="35" t="s">
        <v>171</v>
      </c>
      <c r="B89" s="36" t="s">
        <v>32</v>
      </c>
      <c r="C89" s="37" t="s">
        <v>172</v>
      </c>
      <c r="D89" s="38">
        <v>18258937</v>
      </c>
      <c r="E89" s="38">
        <v>21480</v>
      </c>
      <c r="F89" s="39">
        <f t="shared" si="2"/>
        <v>18237457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18258937</v>
      </c>
      <c r="E90" s="38">
        <v>21480</v>
      </c>
      <c r="F90" s="39">
        <f t="shared" si="2"/>
        <v>18237457</v>
      </c>
    </row>
    <row r="91" spans="1:6" ht="45" x14ac:dyDescent="0.2">
      <c r="A91" s="35" t="s">
        <v>175</v>
      </c>
      <c r="B91" s="36" t="s">
        <v>32</v>
      </c>
      <c r="C91" s="37" t="s">
        <v>176</v>
      </c>
      <c r="D91" s="38">
        <v>18258937</v>
      </c>
      <c r="E91" s="38">
        <v>21480</v>
      </c>
      <c r="F91" s="39">
        <f t="shared" si="2"/>
        <v>18237457</v>
      </c>
    </row>
    <row r="92" spans="1:6" ht="12.75" customHeight="1" x14ac:dyDescent="0.2">
      <c r="A92" s="41"/>
      <c r="B92" s="42"/>
      <c r="C92" s="42"/>
      <c r="D92" s="43"/>
      <c r="E92" s="43"/>
      <c r="F9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5"/>
  <sheetViews>
    <sheetView showGridLines="0" topLeftCell="A5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177</v>
      </c>
      <c r="B2" s="95"/>
      <c r="C2" s="95"/>
      <c r="D2" s="95"/>
      <c r="E2" s="1"/>
      <c r="F2" s="14" t="s">
        <v>178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179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180</v>
      </c>
      <c r="B13" s="53" t="s">
        <v>181</v>
      </c>
      <c r="C13" s="54" t="s">
        <v>182</v>
      </c>
      <c r="D13" s="55">
        <v>122955564.40000001</v>
      </c>
      <c r="E13" s="56">
        <v>2849135.16</v>
      </c>
      <c r="F13" s="57">
        <f>IF(OR(D13="-",IF(E13="-",0,E13)&gt;=IF(D13="-",0,D13)),"-",IF(D13="-",0,D13)-IF(E13="-",0,E13))</f>
        <v>120106429.24000001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183</v>
      </c>
      <c r="B15" s="53" t="s">
        <v>181</v>
      </c>
      <c r="C15" s="54" t="s">
        <v>184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185</v>
      </c>
      <c r="B16" s="53" t="s">
        <v>181</v>
      </c>
      <c r="C16" s="54" t="s">
        <v>186</v>
      </c>
      <c r="D16" s="55">
        <v>5004125</v>
      </c>
      <c r="E16" s="56">
        <v>388944.55</v>
      </c>
      <c r="F16" s="57">
        <f t="shared" si="0"/>
        <v>4615180.45</v>
      </c>
    </row>
    <row r="17" spans="1:6" ht="33.75" x14ac:dyDescent="0.2">
      <c r="A17" s="52" t="s">
        <v>185</v>
      </c>
      <c r="B17" s="53" t="s">
        <v>181</v>
      </c>
      <c r="C17" s="54" t="s">
        <v>187</v>
      </c>
      <c r="D17" s="55">
        <v>620920</v>
      </c>
      <c r="E17" s="56">
        <v>166776</v>
      </c>
      <c r="F17" s="57">
        <f t="shared" si="0"/>
        <v>454144</v>
      </c>
    </row>
    <row r="18" spans="1:6" ht="33.75" x14ac:dyDescent="0.2">
      <c r="A18" s="52" t="s">
        <v>185</v>
      </c>
      <c r="B18" s="53" t="s">
        <v>181</v>
      </c>
      <c r="C18" s="54" t="s">
        <v>188</v>
      </c>
      <c r="D18" s="55">
        <v>1698764</v>
      </c>
      <c r="E18" s="56">
        <v>166619.60999999999</v>
      </c>
      <c r="F18" s="57">
        <f t="shared" si="0"/>
        <v>1532144.3900000001</v>
      </c>
    </row>
    <row r="19" spans="1:6" ht="33.75" x14ac:dyDescent="0.2">
      <c r="A19" s="52" t="s">
        <v>189</v>
      </c>
      <c r="B19" s="53" t="s">
        <v>181</v>
      </c>
      <c r="C19" s="54" t="s">
        <v>190</v>
      </c>
      <c r="D19" s="55">
        <v>1727902.4</v>
      </c>
      <c r="E19" s="56">
        <v>81206</v>
      </c>
      <c r="F19" s="57">
        <f t="shared" si="0"/>
        <v>1646696.4</v>
      </c>
    </row>
    <row r="20" spans="1:6" ht="33.75" x14ac:dyDescent="0.2">
      <c r="A20" s="52" t="s">
        <v>189</v>
      </c>
      <c r="B20" s="53" t="s">
        <v>181</v>
      </c>
      <c r="C20" s="54" t="s">
        <v>191</v>
      </c>
      <c r="D20" s="55">
        <v>476659</v>
      </c>
      <c r="E20" s="56">
        <v>21389.75</v>
      </c>
      <c r="F20" s="57">
        <f t="shared" si="0"/>
        <v>455269.25</v>
      </c>
    </row>
    <row r="21" spans="1:6" ht="33.75" x14ac:dyDescent="0.2">
      <c r="A21" s="52" t="s">
        <v>189</v>
      </c>
      <c r="B21" s="53" t="s">
        <v>181</v>
      </c>
      <c r="C21" s="54" t="s">
        <v>192</v>
      </c>
      <c r="D21" s="55">
        <v>358313.98</v>
      </c>
      <c r="E21" s="56" t="s">
        <v>55</v>
      </c>
      <c r="F21" s="57">
        <f t="shared" si="0"/>
        <v>358313.98</v>
      </c>
    </row>
    <row r="22" spans="1:6" ht="33.75" x14ac:dyDescent="0.2">
      <c r="A22" s="52" t="s">
        <v>189</v>
      </c>
      <c r="B22" s="53" t="s">
        <v>181</v>
      </c>
      <c r="C22" s="54" t="s">
        <v>193</v>
      </c>
      <c r="D22" s="55">
        <v>3371</v>
      </c>
      <c r="E22" s="56" t="s">
        <v>55</v>
      </c>
      <c r="F22" s="57">
        <f t="shared" si="0"/>
        <v>3371</v>
      </c>
    </row>
    <row r="23" spans="1:6" ht="33.75" x14ac:dyDescent="0.2">
      <c r="A23" s="52" t="s">
        <v>185</v>
      </c>
      <c r="B23" s="53" t="s">
        <v>181</v>
      </c>
      <c r="C23" s="54" t="s">
        <v>194</v>
      </c>
      <c r="D23" s="55">
        <v>845160</v>
      </c>
      <c r="E23" s="56">
        <v>59033.62</v>
      </c>
      <c r="F23" s="57">
        <f t="shared" si="0"/>
        <v>786126.38</v>
      </c>
    </row>
    <row r="24" spans="1:6" ht="33.75" x14ac:dyDescent="0.2">
      <c r="A24" s="52" t="s">
        <v>185</v>
      </c>
      <c r="B24" s="53" t="s">
        <v>181</v>
      </c>
      <c r="C24" s="54" t="s">
        <v>195</v>
      </c>
      <c r="D24" s="55">
        <v>242568</v>
      </c>
      <c r="E24" s="56" t="s">
        <v>55</v>
      </c>
      <c r="F24" s="57">
        <f t="shared" si="0"/>
        <v>242568</v>
      </c>
    </row>
    <row r="25" spans="1:6" ht="33.75" x14ac:dyDescent="0.2">
      <c r="A25" s="52" t="s">
        <v>185</v>
      </c>
      <c r="B25" s="53" t="s">
        <v>181</v>
      </c>
      <c r="C25" s="54" t="s">
        <v>196</v>
      </c>
      <c r="D25" s="55">
        <v>328494</v>
      </c>
      <c r="E25" s="56">
        <v>17828.16</v>
      </c>
      <c r="F25" s="57">
        <f t="shared" si="0"/>
        <v>310665.84000000003</v>
      </c>
    </row>
    <row r="26" spans="1:6" ht="33.75" x14ac:dyDescent="0.2">
      <c r="A26" s="52" t="s">
        <v>189</v>
      </c>
      <c r="B26" s="53" t="s">
        <v>181</v>
      </c>
      <c r="C26" s="54" t="s">
        <v>197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189</v>
      </c>
      <c r="B27" s="53" t="s">
        <v>181</v>
      </c>
      <c r="C27" s="54" t="s">
        <v>198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189</v>
      </c>
      <c r="B28" s="53" t="s">
        <v>181</v>
      </c>
      <c r="C28" s="54" t="s">
        <v>199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200</v>
      </c>
      <c r="B29" s="53" t="s">
        <v>181</v>
      </c>
      <c r="C29" s="54" t="s">
        <v>201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202</v>
      </c>
      <c r="B30" s="53" t="s">
        <v>181</v>
      </c>
      <c r="C30" s="54" t="s">
        <v>203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204</v>
      </c>
      <c r="B31" s="53" t="s">
        <v>181</v>
      </c>
      <c r="C31" s="54" t="s">
        <v>205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206</v>
      </c>
      <c r="B32" s="53" t="s">
        <v>181</v>
      </c>
      <c r="C32" s="54" t="s">
        <v>207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208</v>
      </c>
      <c r="B33" s="53" t="s">
        <v>181</v>
      </c>
      <c r="C33" s="54" t="s">
        <v>209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210</v>
      </c>
      <c r="B34" s="53" t="s">
        <v>181</v>
      </c>
      <c r="C34" s="54" t="s">
        <v>211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212</v>
      </c>
      <c r="B35" s="53" t="s">
        <v>181</v>
      </c>
      <c r="C35" s="54" t="s">
        <v>213</v>
      </c>
      <c r="D35" s="55">
        <v>300000</v>
      </c>
      <c r="E35" s="56" t="s">
        <v>55</v>
      </c>
      <c r="F35" s="57">
        <f t="shared" si="0"/>
        <v>300000</v>
      </c>
    </row>
    <row r="36" spans="1:6" ht="33.75" x14ac:dyDescent="0.2">
      <c r="A36" s="52" t="s">
        <v>214</v>
      </c>
      <c r="B36" s="53" t="s">
        <v>181</v>
      </c>
      <c r="C36" s="54" t="s">
        <v>215</v>
      </c>
      <c r="D36" s="55">
        <v>10000</v>
      </c>
      <c r="E36" s="56" t="s">
        <v>55</v>
      </c>
      <c r="F36" s="57">
        <f t="shared" si="0"/>
        <v>10000</v>
      </c>
    </row>
    <row r="37" spans="1:6" ht="33.75" x14ac:dyDescent="0.2">
      <c r="A37" s="52" t="s">
        <v>216</v>
      </c>
      <c r="B37" s="53" t="s">
        <v>181</v>
      </c>
      <c r="C37" s="54" t="s">
        <v>217</v>
      </c>
      <c r="D37" s="55">
        <v>10000</v>
      </c>
      <c r="E37" s="56" t="s">
        <v>55</v>
      </c>
      <c r="F37" s="57">
        <f t="shared" si="0"/>
        <v>10000</v>
      </c>
    </row>
    <row r="38" spans="1:6" ht="45" x14ac:dyDescent="0.2">
      <c r="A38" s="52" t="s">
        <v>218</v>
      </c>
      <c r="B38" s="53" t="s">
        <v>181</v>
      </c>
      <c r="C38" s="54" t="s">
        <v>219</v>
      </c>
      <c r="D38" s="55">
        <v>5000</v>
      </c>
      <c r="E38" s="56" t="s">
        <v>55</v>
      </c>
      <c r="F38" s="57">
        <f t="shared" si="0"/>
        <v>5000</v>
      </c>
    </row>
    <row r="39" spans="1:6" ht="22.5" x14ac:dyDescent="0.2">
      <c r="A39" s="52" t="s">
        <v>220</v>
      </c>
      <c r="B39" s="53" t="s">
        <v>181</v>
      </c>
      <c r="C39" s="54" t="s">
        <v>221</v>
      </c>
      <c r="D39" s="55">
        <v>200000</v>
      </c>
      <c r="E39" s="56" t="s">
        <v>55</v>
      </c>
      <c r="F39" s="57">
        <f t="shared" si="0"/>
        <v>200000</v>
      </c>
    </row>
    <row r="40" spans="1:6" ht="22.5" x14ac:dyDescent="0.2">
      <c r="A40" s="52" t="s">
        <v>222</v>
      </c>
      <c r="B40" s="53" t="s">
        <v>181</v>
      </c>
      <c r="C40" s="54" t="s">
        <v>223</v>
      </c>
      <c r="D40" s="55">
        <v>30000</v>
      </c>
      <c r="E40" s="56" t="s">
        <v>55</v>
      </c>
      <c r="F40" s="57">
        <f t="shared" si="0"/>
        <v>30000</v>
      </c>
    </row>
    <row r="41" spans="1:6" ht="45" x14ac:dyDescent="0.2">
      <c r="A41" s="52" t="s">
        <v>224</v>
      </c>
      <c r="B41" s="53" t="s">
        <v>181</v>
      </c>
      <c r="C41" s="54" t="s">
        <v>225</v>
      </c>
      <c r="D41" s="55">
        <v>7500000</v>
      </c>
      <c r="E41" s="56">
        <v>1186900</v>
      </c>
      <c r="F41" s="57">
        <f t="shared" si="0"/>
        <v>6313100</v>
      </c>
    </row>
    <row r="42" spans="1:6" ht="56.25" x14ac:dyDescent="0.2">
      <c r="A42" s="52" t="s">
        <v>226</v>
      </c>
      <c r="B42" s="53" t="s">
        <v>181</v>
      </c>
      <c r="C42" s="54" t="s">
        <v>227</v>
      </c>
      <c r="D42" s="55">
        <v>1900000</v>
      </c>
      <c r="E42" s="56" t="s">
        <v>55</v>
      </c>
      <c r="F42" s="57">
        <f t="shared" si="0"/>
        <v>1900000</v>
      </c>
    </row>
    <row r="43" spans="1:6" ht="56.25" x14ac:dyDescent="0.2">
      <c r="A43" s="52" t="s">
        <v>228</v>
      </c>
      <c r="B43" s="53" t="s">
        <v>181</v>
      </c>
      <c r="C43" s="54" t="s">
        <v>229</v>
      </c>
      <c r="D43" s="55">
        <v>27052632</v>
      </c>
      <c r="E43" s="56" t="s">
        <v>55</v>
      </c>
      <c r="F43" s="57">
        <f t="shared" si="0"/>
        <v>27052632</v>
      </c>
    </row>
    <row r="44" spans="1:6" ht="22.5" x14ac:dyDescent="0.2">
      <c r="A44" s="52" t="s">
        <v>230</v>
      </c>
      <c r="B44" s="53" t="s">
        <v>181</v>
      </c>
      <c r="C44" s="54" t="s">
        <v>231</v>
      </c>
      <c r="D44" s="55">
        <v>100000</v>
      </c>
      <c r="E44" s="56" t="s">
        <v>55</v>
      </c>
      <c r="F44" s="57">
        <f t="shared" si="0"/>
        <v>100000</v>
      </c>
    </row>
    <row r="45" spans="1:6" ht="56.25" x14ac:dyDescent="0.2">
      <c r="A45" s="52" t="s">
        <v>232</v>
      </c>
      <c r="B45" s="53" t="s">
        <v>181</v>
      </c>
      <c r="C45" s="54" t="s">
        <v>233</v>
      </c>
      <c r="D45" s="55">
        <v>49740</v>
      </c>
      <c r="E45" s="56" t="s">
        <v>55</v>
      </c>
      <c r="F45" s="57">
        <f t="shared" si="0"/>
        <v>49740</v>
      </c>
    </row>
    <row r="46" spans="1:6" ht="56.25" x14ac:dyDescent="0.2">
      <c r="A46" s="52" t="s">
        <v>232</v>
      </c>
      <c r="B46" s="53" t="s">
        <v>181</v>
      </c>
      <c r="C46" s="54" t="s">
        <v>234</v>
      </c>
      <c r="D46" s="55">
        <v>100</v>
      </c>
      <c r="E46" s="56" t="s">
        <v>55</v>
      </c>
      <c r="F46" s="57">
        <f t="shared" si="0"/>
        <v>100</v>
      </c>
    </row>
    <row r="47" spans="1:6" ht="22.5" x14ac:dyDescent="0.2">
      <c r="A47" s="52" t="s">
        <v>235</v>
      </c>
      <c r="B47" s="53" t="s">
        <v>181</v>
      </c>
      <c r="C47" s="54" t="s">
        <v>236</v>
      </c>
      <c r="D47" s="55">
        <v>300000</v>
      </c>
      <c r="E47" s="56" t="s">
        <v>55</v>
      </c>
      <c r="F47" s="57">
        <f t="shared" ref="F47:F78" si="1">IF(OR(D47="-",IF(E47="-",0,E47)&gt;=IF(D47="-",0,D47)),"-",IF(D47="-",0,D47)-IF(E47="-",0,E47))</f>
        <v>300000</v>
      </c>
    </row>
    <row r="48" spans="1:6" ht="22.5" x14ac:dyDescent="0.2">
      <c r="A48" s="52" t="s">
        <v>237</v>
      </c>
      <c r="B48" s="53" t="s">
        <v>181</v>
      </c>
      <c r="C48" s="54" t="s">
        <v>238</v>
      </c>
      <c r="D48" s="55">
        <v>500000</v>
      </c>
      <c r="E48" s="56" t="s">
        <v>55</v>
      </c>
      <c r="F48" s="57">
        <f t="shared" si="1"/>
        <v>500000</v>
      </c>
    </row>
    <row r="49" spans="1:6" ht="33.75" x14ac:dyDescent="0.2">
      <c r="A49" s="52" t="s">
        <v>239</v>
      </c>
      <c r="B49" s="53" t="s">
        <v>181</v>
      </c>
      <c r="C49" s="54" t="s">
        <v>240</v>
      </c>
      <c r="D49" s="55">
        <v>5888770</v>
      </c>
      <c r="E49" s="56" t="s">
        <v>55</v>
      </c>
      <c r="F49" s="57">
        <f t="shared" si="1"/>
        <v>5888770</v>
      </c>
    </row>
    <row r="50" spans="1:6" ht="45" x14ac:dyDescent="0.2">
      <c r="A50" s="52" t="s">
        <v>241</v>
      </c>
      <c r="B50" s="53" t="s">
        <v>181</v>
      </c>
      <c r="C50" s="54" t="s">
        <v>242</v>
      </c>
      <c r="D50" s="55">
        <v>18022664</v>
      </c>
      <c r="E50" s="56" t="s">
        <v>55</v>
      </c>
      <c r="F50" s="57">
        <f t="shared" si="1"/>
        <v>18022664</v>
      </c>
    </row>
    <row r="51" spans="1:6" ht="45" x14ac:dyDescent="0.2">
      <c r="A51" s="52" t="s">
        <v>243</v>
      </c>
      <c r="B51" s="53" t="s">
        <v>181</v>
      </c>
      <c r="C51" s="54" t="s">
        <v>244</v>
      </c>
      <c r="D51" s="55">
        <v>541000</v>
      </c>
      <c r="E51" s="56" t="s">
        <v>55</v>
      </c>
      <c r="F51" s="57">
        <f t="shared" si="1"/>
        <v>541000</v>
      </c>
    </row>
    <row r="52" spans="1:6" ht="45" x14ac:dyDescent="0.2">
      <c r="A52" s="52" t="s">
        <v>243</v>
      </c>
      <c r="B52" s="53" t="s">
        <v>181</v>
      </c>
      <c r="C52" s="54" t="s">
        <v>245</v>
      </c>
      <c r="D52" s="55">
        <v>31327500</v>
      </c>
      <c r="E52" s="56" t="s">
        <v>55</v>
      </c>
      <c r="F52" s="57">
        <f t="shared" si="1"/>
        <v>31327500</v>
      </c>
    </row>
    <row r="53" spans="1:6" x14ac:dyDescent="0.2">
      <c r="A53" s="52" t="s">
        <v>246</v>
      </c>
      <c r="B53" s="53" t="s">
        <v>181</v>
      </c>
      <c r="C53" s="54" t="s">
        <v>247</v>
      </c>
      <c r="D53" s="55">
        <v>1800000</v>
      </c>
      <c r="E53" s="56" t="s">
        <v>55</v>
      </c>
      <c r="F53" s="57">
        <f t="shared" si="1"/>
        <v>1800000</v>
      </c>
    </row>
    <row r="54" spans="1:6" ht="22.5" x14ac:dyDescent="0.2">
      <c r="A54" s="52" t="s">
        <v>248</v>
      </c>
      <c r="B54" s="53" t="s">
        <v>181</v>
      </c>
      <c r="C54" s="54" t="s">
        <v>249</v>
      </c>
      <c r="D54" s="55">
        <v>3802000</v>
      </c>
      <c r="E54" s="56">
        <v>251300</v>
      </c>
      <c r="F54" s="57">
        <f t="shared" si="1"/>
        <v>3550700</v>
      </c>
    </row>
    <row r="55" spans="1:6" ht="22.5" x14ac:dyDescent="0.2">
      <c r="A55" s="52" t="s">
        <v>250</v>
      </c>
      <c r="B55" s="53" t="s">
        <v>181</v>
      </c>
      <c r="C55" s="54" t="s">
        <v>251</v>
      </c>
      <c r="D55" s="55">
        <v>30000</v>
      </c>
      <c r="E55" s="56" t="s">
        <v>55</v>
      </c>
      <c r="F55" s="57">
        <f t="shared" si="1"/>
        <v>30000</v>
      </c>
    </row>
    <row r="56" spans="1:6" x14ac:dyDescent="0.2">
      <c r="A56" s="52" t="s">
        <v>252</v>
      </c>
      <c r="B56" s="53" t="s">
        <v>181</v>
      </c>
      <c r="C56" s="54" t="s">
        <v>253</v>
      </c>
      <c r="D56" s="55">
        <v>1191479.94</v>
      </c>
      <c r="E56" s="56" t="s">
        <v>55</v>
      </c>
      <c r="F56" s="57">
        <f t="shared" si="1"/>
        <v>1191479.94</v>
      </c>
    </row>
    <row r="57" spans="1:6" x14ac:dyDescent="0.2">
      <c r="A57" s="52" t="s">
        <v>252</v>
      </c>
      <c r="B57" s="53" t="s">
        <v>181</v>
      </c>
      <c r="C57" s="54" t="s">
        <v>254</v>
      </c>
      <c r="D57" s="55">
        <v>3228520.06</v>
      </c>
      <c r="E57" s="56">
        <v>360702.85</v>
      </c>
      <c r="F57" s="57">
        <f t="shared" si="1"/>
        <v>2867817.21</v>
      </c>
    </row>
    <row r="58" spans="1:6" ht="22.5" x14ac:dyDescent="0.2">
      <c r="A58" s="52" t="s">
        <v>255</v>
      </c>
      <c r="B58" s="53" t="s">
        <v>181</v>
      </c>
      <c r="C58" s="54" t="s">
        <v>256</v>
      </c>
      <c r="D58" s="55">
        <v>600000</v>
      </c>
      <c r="E58" s="56" t="s">
        <v>55</v>
      </c>
      <c r="F58" s="57">
        <f t="shared" si="1"/>
        <v>600000</v>
      </c>
    </row>
    <row r="59" spans="1:6" ht="22.5" x14ac:dyDescent="0.2">
      <c r="A59" s="52" t="s">
        <v>248</v>
      </c>
      <c r="B59" s="53" t="s">
        <v>181</v>
      </c>
      <c r="C59" s="54" t="s">
        <v>257</v>
      </c>
      <c r="D59" s="55">
        <v>84000</v>
      </c>
      <c r="E59" s="56">
        <v>84000</v>
      </c>
      <c r="F59" s="57" t="str">
        <f t="shared" si="1"/>
        <v>-</v>
      </c>
    </row>
    <row r="60" spans="1:6" ht="22.5" x14ac:dyDescent="0.2">
      <c r="A60" s="52" t="s">
        <v>258</v>
      </c>
      <c r="B60" s="53" t="s">
        <v>181</v>
      </c>
      <c r="C60" s="54" t="s">
        <v>259</v>
      </c>
      <c r="D60" s="55">
        <v>6285500</v>
      </c>
      <c r="E60" s="56" t="s">
        <v>55</v>
      </c>
      <c r="F60" s="57">
        <f t="shared" si="1"/>
        <v>6285500</v>
      </c>
    </row>
    <row r="61" spans="1:6" ht="22.5" x14ac:dyDescent="0.2">
      <c r="A61" s="52" t="s">
        <v>260</v>
      </c>
      <c r="B61" s="53" t="s">
        <v>181</v>
      </c>
      <c r="C61" s="54" t="s">
        <v>261</v>
      </c>
      <c r="D61" s="55">
        <v>202855</v>
      </c>
      <c r="E61" s="56" t="s">
        <v>55</v>
      </c>
      <c r="F61" s="57">
        <f t="shared" si="1"/>
        <v>202855</v>
      </c>
    </row>
    <row r="62" spans="1:6" ht="33.75" x14ac:dyDescent="0.2">
      <c r="A62" s="52" t="s">
        <v>262</v>
      </c>
      <c r="B62" s="53" t="s">
        <v>181</v>
      </c>
      <c r="C62" s="54" t="s">
        <v>263</v>
      </c>
      <c r="D62" s="55">
        <v>47934</v>
      </c>
      <c r="E62" s="56">
        <v>3950</v>
      </c>
      <c r="F62" s="57">
        <f t="shared" si="1"/>
        <v>43984</v>
      </c>
    </row>
    <row r="63" spans="1:6" ht="22.5" x14ac:dyDescent="0.2">
      <c r="A63" s="52" t="s">
        <v>264</v>
      </c>
      <c r="B63" s="53" t="s">
        <v>181</v>
      </c>
      <c r="C63" s="54" t="s">
        <v>265</v>
      </c>
      <c r="D63" s="55">
        <v>4000</v>
      </c>
      <c r="E63" s="56" t="s">
        <v>55</v>
      </c>
      <c r="F63" s="57">
        <f t="shared" si="1"/>
        <v>4000</v>
      </c>
    </row>
    <row r="64" spans="1:6" ht="9" customHeight="1" x14ac:dyDescent="0.2">
      <c r="A64" s="65"/>
      <c r="B64" s="66"/>
      <c r="C64" s="67"/>
      <c r="D64" s="68"/>
      <c r="E64" s="66"/>
      <c r="F64" s="66"/>
    </row>
    <row r="65" spans="1:6" ht="13.5" customHeight="1" x14ac:dyDescent="0.2">
      <c r="A65" s="69" t="s">
        <v>266</v>
      </c>
      <c r="B65" s="70" t="s">
        <v>267</v>
      </c>
      <c r="C65" s="71" t="s">
        <v>182</v>
      </c>
      <c r="D65" s="72">
        <v>86.82</v>
      </c>
      <c r="E65" s="72">
        <v>-821810.71</v>
      </c>
      <c r="F65" s="73" t="s">
        <v>268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D13" sqref="D1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269</v>
      </c>
      <c r="B1" s="119"/>
      <c r="C1" s="119"/>
      <c r="D1" s="119"/>
      <c r="E1" s="119"/>
      <c r="F1" s="119"/>
    </row>
    <row r="2" spans="1:6" ht="13.15" customHeight="1" x14ac:dyDescent="0.25">
      <c r="A2" s="95" t="s">
        <v>270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271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272</v>
      </c>
      <c r="B12" s="76" t="s">
        <v>273</v>
      </c>
      <c r="C12" s="77" t="s">
        <v>182</v>
      </c>
      <c r="D12" s="78">
        <f>D21</f>
        <v>-86.819999992847443</v>
      </c>
      <c r="E12" s="78">
        <v>821810.71</v>
      </c>
      <c r="F12" s="79" t="s">
        <v>182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274</v>
      </c>
      <c r="B14" s="85" t="s">
        <v>275</v>
      </c>
      <c r="C14" s="86" t="s">
        <v>182</v>
      </c>
      <c r="D14" s="55" t="s">
        <v>55</v>
      </c>
      <c r="E14" s="55">
        <v>25000</v>
      </c>
      <c r="F14" s="57" t="s">
        <v>55</v>
      </c>
    </row>
    <row r="15" spans="1:6" x14ac:dyDescent="0.2">
      <c r="A15" s="80" t="s">
        <v>276</v>
      </c>
      <c r="B15" s="81"/>
      <c r="C15" s="82"/>
      <c r="D15" s="83"/>
      <c r="E15" s="83"/>
      <c r="F15" s="84"/>
    </row>
    <row r="16" spans="1:6" ht="33.75" x14ac:dyDescent="0.2">
      <c r="A16" s="35" t="s">
        <v>311</v>
      </c>
      <c r="B16" s="36" t="s">
        <v>275</v>
      </c>
      <c r="C16" s="87" t="s">
        <v>312</v>
      </c>
      <c r="D16" s="125">
        <v>4000000</v>
      </c>
      <c r="E16" s="124"/>
      <c r="F16" s="122"/>
    </row>
    <row r="17" spans="1:6" ht="33.75" x14ac:dyDescent="0.2">
      <c r="A17" s="25" t="s">
        <v>313</v>
      </c>
      <c r="B17" s="26" t="s">
        <v>275</v>
      </c>
      <c r="C17" s="88" t="s">
        <v>314</v>
      </c>
      <c r="D17" s="38">
        <v>-4000000</v>
      </c>
      <c r="E17" s="123"/>
      <c r="F17" s="121"/>
    </row>
    <row r="18" spans="1:6" ht="33.75" x14ac:dyDescent="0.2">
      <c r="A18" s="35" t="s">
        <v>277</v>
      </c>
      <c r="B18" s="36" t="s">
        <v>275</v>
      </c>
      <c r="C18" s="87" t="s">
        <v>278</v>
      </c>
      <c r="D18" s="38" t="s">
        <v>55</v>
      </c>
      <c r="E18" s="38">
        <v>25000</v>
      </c>
      <c r="F18" s="39" t="s">
        <v>55</v>
      </c>
    </row>
    <row r="19" spans="1:6" x14ac:dyDescent="0.2">
      <c r="A19" s="52" t="s">
        <v>279</v>
      </c>
      <c r="B19" s="85" t="s">
        <v>280</v>
      </c>
      <c r="C19" s="86" t="s">
        <v>182</v>
      </c>
      <c r="D19" s="55" t="s">
        <v>55</v>
      </c>
      <c r="E19" s="55" t="s">
        <v>55</v>
      </c>
      <c r="F19" s="57" t="s">
        <v>55</v>
      </c>
    </row>
    <row r="20" spans="1:6" x14ac:dyDescent="0.2">
      <c r="A20" s="80" t="s">
        <v>276</v>
      </c>
      <c r="B20" s="81"/>
      <c r="C20" s="82"/>
      <c r="D20" s="83"/>
      <c r="E20" s="83"/>
      <c r="F20" s="84"/>
    </row>
    <row r="21" spans="1:6" x14ac:dyDescent="0.2">
      <c r="A21" s="75" t="s">
        <v>281</v>
      </c>
      <c r="B21" s="76" t="s">
        <v>282</v>
      </c>
      <c r="C21" s="77" t="s">
        <v>283</v>
      </c>
      <c r="D21" s="78">
        <f>D22</f>
        <v>-86.819999992847443</v>
      </c>
      <c r="E21" s="78">
        <v>796810.71</v>
      </c>
      <c r="F21" s="79" t="s">
        <v>55</v>
      </c>
    </row>
    <row r="22" spans="1:6" ht="22.5" x14ac:dyDescent="0.2">
      <c r="A22" s="75" t="s">
        <v>284</v>
      </c>
      <c r="B22" s="76" t="s">
        <v>282</v>
      </c>
      <c r="C22" s="77" t="s">
        <v>285</v>
      </c>
      <c r="D22" s="78">
        <f>D23+D25</f>
        <v>-86.819999992847443</v>
      </c>
      <c r="E22" s="78">
        <v>796810.71</v>
      </c>
      <c r="F22" s="79" t="s">
        <v>55</v>
      </c>
    </row>
    <row r="23" spans="1:6" x14ac:dyDescent="0.2">
      <c r="A23" s="75" t="s">
        <v>286</v>
      </c>
      <c r="B23" s="76" t="s">
        <v>287</v>
      </c>
      <c r="C23" s="77" t="s">
        <v>288</v>
      </c>
      <c r="D23" s="78">
        <v>-126955651.22</v>
      </c>
      <c r="E23" s="78">
        <v>-2052324.45</v>
      </c>
      <c r="F23" s="79" t="s">
        <v>268</v>
      </c>
    </row>
    <row r="24" spans="1:6" ht="22.5" x14ac:dyDescent="0.2">
      <c r="A24" s="25" t="s">
        <v>289</v>
      </c>
      <c r="B24" s="26" t="s">
        <v>287</v>
      </c>
      <c r="C24" s="88" t="s">
        <v>290</v>
      </c>
      <c r="D24" s="28">
        <v>-126955651.22</v>
      </c>
      <c r="E24" s="28">
        <v>-2052324.45</v>
      </c>
      <c r="F24" s="89" t="s">
        <v>268</v>
      </c>
    </row>
    <row r="25" spans="1:6" x14ac:dyDescent="0.2">
      <c r="A25" s="75" t="s">
        <v>291</v>
      </c>
      <c r="B25" s="76" t="s">
        <v>292</v>
      </c>
      <c r="C25" s="77" t="s">
        <v>293</v>
      </c>
      <c r="D25" s="78">
        <v>126955564.40000001</v>
      </c>
      <c r="E25" s="78">
        <v>2849135.16</v>
      </c>
      <c r="F25" s="79" t="s">
        <v>268</v>
      </c>
    </row>
    <row r="26" spans="1:6" ht="22.5" x14ac:dyDescent="0.2">
      <c r="A26" s="25" t="s">
        <v>294</v>
      </c>
      <c r="B26" s="26" t="s">
        <v>292</v>
      </c>
      <c r="C26" s="88" t="s">
        <v>295</v>
      </c>
      <c r="D26" s="28">
        <v>126955564.40000001</v>
      </c>
      <c r="E26" s="28">
        <v>2849135.16</v>
      </c>
      <c r="F26" s="89" t="s">
        <v>268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296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9 E13:F13 E15:E17">
    <cfRule type="cellIs" priority="1" stopIfTrue="1" operator="equal">
      <formula>0</formula>
    </cfRule>
  </conditionalFormatting>
  <conditionalFormatting sqref="E30:F30">
    <cfRule type="cellIs" priority="2" stopIfTrue="1" operator="equal">
      <formula>0</formula>
    </cfRule>
  </conditionalFormatting>
  <conditionalFormatting sqref="E32:F32">
    <cfRule type="cellIs" priority="3" stopIfTrue="1" operator="equal">
      <formula>0</formula>
    </cfRule>
  </conditionalFormatting>
  <conditionalFormatting sqref="E103:F103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297</v>
      </c>
      <c r="B1" t="s">
        <v>29</v>
      </c>
    </row>
    <row r="2" spans="1:2" x14ac:dyDescent="0.2">
      <c r="A2" t="s">
        <v>298</v>
      </c>
      <c r="B2" t="s">
        <v>299</v>
      </c>
    </row>
    <row r="3" spans="1:2" x14ac:dyDescent="0.2">
      <c r="A3" t="s">
        <v>300</v>
      </c>
      <c r="B3" t="s">
        <v>6</v>
      </c>
    </row>
    <row r="4" spans="1:2" x14ac:dyDescent="0.2">
      <c r="A4" t="s">
        <v>301</v>
      </c>
      <c r="B4" t="s">
        <v>302</v>
      </c>
    </row>
    <row r="5" spans="1:2" x14ac:dyDescent="0.2">
      <c r="A5" t="s">
        <v>303</v>
      </c>
      <c r="B5" t="s">
        <v>304</v>
      </c>
    </row>
    <row r="6" spans="1:2" x14ac:dyDescent="0.2">
      <c r="A6" t="s">
        <v>305</v>
      </c>
      <c r="B6" t="s">
        <v>20</v>
      </c>
    </row>
    <row r="7" spans="1:2" x14ac:dyDescent="0.2">
      <c r="A7" t="s">
        <v>306</v>
      </c>
      <c r="B7" t="s">
        <v>20</v>
      </c>
    </row>
    <row r="8" spans="1:2" x14ac:dyDescent="0.2">
      <c r="A8" t="s">
        <v>307</v>
      </c>
      <c r="B8" t="s">
        <v>308</v>
      </c>
    </row>
    <row r="9" spans="1:2" x14ac:dyDescent="0.2">
      <c r="A9" t="s">
        <v>309</v>
      </c>
      <c r="B9" t="s">
        <v>18</v>
      </c>
    </row>
    <row r="10" spans="1:2" x14ac:dyDescent="0.2">
      <c r="A10" t="s">
        <v>310</v>
      </c>
      <c r="B10" t="s">
        <v>304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cp:lastPrinted>2024-02-12T12:08:29Z</cp:lastPrinted>
  <dcterms:created xsi:type="dcterms:W3CDTF">2024-02-12T12:08:43Z</dcterms:created>
  <dcterms:modified xsi:type="dcterms:W3CDTF">2024-02-12T12:08:43Z</dcterms:modified>
</cp:coreProperties>
</file>