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8195" windowHeight="7485"/>
  </bookViews>
  <sheets>
    <sheet name="Лист2" sheetId="2" r:id="rId1"/>
    <sheet name="Лист3" sheetId="3" r:id="rId2"/>
  </sheets>
  <definedNames>
    <definedName name="_xlnm.Print_Area" localSheetId="0">Лист2!$A$1:$U$306</definedName>
  </definedNames>
  <calcPr calcId="124519"/>
</workbook>
</file>

<file path=xl/calcChain.xml><?xml version="1.0" encoding="utf-8"?>
<calcChain xmlns="http://schemas.openxmlformats.org/spreadsheetml/2006/main">
  <c r="E196" i="2"/>
  <c r="E198" s="1"/>
  <c r="E235" s="1"/>
  <c r="K235"/>
  <c r="J235"/>
  <c r="K198"/>
  <c r="J198"/>
  <c r="E295"/>
  <c r="N223"/>
  <c r="H94"/>
  <c r="G94"/>
  <c r="E17"/>
  <c r="F17" s="1"/>
  <c r="D292"/>
  <c r="H82"/>
  <c r="H80"/>
  <c r="H295"/>
  <c r="G295"/>
  <c r="D295" s="1"/>
  <c r="D298" s="1"/>
  <c r="H291"/>
  <c r="G291"/>
  <c r="H246"/>
  <c r="H254"/>
  <c r="G246"/>
  <c r="G254"/>
  <c r="H238"/>
  <c r="G238"/>
  <c r="G292" s="1"/>
  <c r="H219"/>
  <c r="H221"/>
  <c r="G219"/>
  <c r="G221"/>
  <c r="H217"/>
  <c r="G217"/>
  <c r="H208"/>
  <c r="G208"/>
  <c r="H200"/>
  <c r="G200"/>
  <c r="H198"/>
  <c r="D198"/>
  <c r="H197"/>
  <c r="G197"/>
  <c r="H196"/>
  <c r="G196"/>
  <c r="G198" s="1"/>
  <c r="H195"/>
  <c r="G195"/>
  <c r="H191"/>
  <c r="G191"/>
  <c r="H182"/>
  <c r="G182"/>
  <c r="H181"/>
  <c r="G181"/>
  <c r="H171"/>
  <c r="G171"/>
  <c r="H163"/>
  <c r="G163"/>
  <c r="H161"/>
  <c r="G161"/>
  <c r="H159"/>
  <c r="G159"/>
  <c r="H158"/>
  <c r="H179" s="1"/>
  <c r="G158"/>
  <c r="H154"/>
  <c r="G154"/>
  <c r="H153"/>
  <c r="G153"/>
  <c r="H152"/>
  <c r="G152"/>
  <c r="H144"/>
  <c r="G144"/>
  <c r="H118"/>
  <c r="H126"/>
  <c r="H134"/>
  <c r="G118"/>
  <c r="G126"/>
  <c r="G134"/>
  <c r="H110"/>
  <c r="G110"/>
  <c r="H106"/>
  <c r="G106"/>
  <c r="H105"/>
  <c r="G105"/>
  <c r="H96"/>
  <c r="G96"/>
  <c r="G82"/>
  <c r="G80"/>
  <c r="H69"/>
  <c r="G69"/>
  <c r="H67"/>
  <c r="G67"/>
  <c r="H60"/>
  <c r="G60"/>
  <c r="H53"/>
  <c r="G53"/>
  <c r="H45"/>
  <c r="G45"/>
  <c r="H25"/>
  <c r="H33"/>
  <c r="G25"/>
  <c r="G33"/>
  <c r="H17"/>
  <c r="H42" s="1"/>
  <c r="G17"/>
  <c r="G42" s="1"/>
  <c r="D223"/>
  <c r="D238"/>
  <c r="F238" s="1"/>
  <c r="D217"/>
  <c r="D126"/>
  <c r="D118"/>
  <c r="D110"/>
  <c r="E106"/>
  <c r="E107" s="1"/>
  <c r="D105"/>
  <c r="D107" s="1"/>
  <c r="F94"/>
  <c r="O94"/>
  <c r="F246"/>
  <c r="O246"/>
  <c r="O238"/>
  <c r="O221"/>
  <c r="O219"/>
  <c r="O217"/>
  <c r="F208"/>
  <c r="O208"/>
  <c r="F200"/>
  <c r="O200"/>
  <c r="O196"/>
  <c r="F191"/>
  <c r="F182"/>
  <c r="O191"/>
  <c r="O182"/>
  <c r="F181"/>
  <c r="O181"/>
  <c r="F163"/>
  <c r="O163"/>
  <c r="F159"/>
  <c r="O159"/>
  <c r="O158"/>
  <c r="F161"/>
  <c r="O161"/>
  <c r="N298"/>
  <c r="E291"/>
  <c r="E292" s="1"/>
  <c r="E238"/>
  <c r="E246"/>
  <c r="E221"/>
  <c r="E219"/>
  <c r="E217"/>
  <c r="E208"/>
  <c r="E223" s="1"/>
  <c r="E200"/>
  <c r="E191"/>
  <c r="E182"/>
  <c r="E181"/>
  <c r="E163"/>
  <c r="E159"/>
  <c r="E158"/>
  <c r="F158" s="1"/>
  <c r="Q153"/>
  <c r="P153"/>
  <c r="E153"/>
  <c r="D153"/>
  <c r="R152"/>
  <c r="F152"/>
  <c r="R144"/>
  <c r="R153" s="1"/>
  <c r="F144"/>
  <c r="F153" s="1"/>
  <c r="R126"/>
  <c r="R118"/>
  <c r="R110"/>
  <c r="O126"/>
  <c r="O118"/>
  <c r="O110"/>
  <c r="E126"/>
  <c r="E118"/>
  <c r="F118" s="1"/>
  <c r="E110"/>
  <c r="R106"/>
  <c r="R105"/>
  <c r="O106"/>
  <c r="O105"/>
  <c r="L105"/>
  <c r="R96"/>
  <c r="R60"/>
  <c r="R45"/>
  <c r="F60"/>
  <c r="F45"/>
  <c r="E105"/>
  <c r="F105" s="1"/>
  <c r="E45"/>
  <c r="R33"/>
  <c r="R25"/>
  <c r="R17"/>
  <c r="F33"/>
  <c r="E33"/>
  <c r="E25"/>
  <c r="F25" s="1"/>
  <c r="N198"/>
  <c r="M198"/>
  <c r="N179"/>
  <c r="H223"/>
  <c r="G223"/>
  <c r="N234"/>
  <c r="M234"/>
  <c r="H234"/>
  <c r="G234"/>
  <c r="E234"/>
  <c r="D234"/>
  <c r="M223"/>
  <c r="M179"/>
  <c r="D179"/>
  <c r="Q107"/>
  <c r="P107"/>
  <c r="N107"/>
  <c r="M107"/>
  <c r="K107"/>
  <c r="J107"/>
  <c r="Q42"/>
  <c r="P42"/>
  <c r="D42"/>
  <c r="H298"/>
  <c r="K142"/>
  <c r="L142"/>
  <c r="M142"/>
  <c r="N142"/>
  <c r="P142"/>
  <c r="Q142"/>
  <c r="S142"/>
  <c r="T142"/>
  <c r="U142"/>
  <c r="P298"/>
  <c r="Q298"/>
  <c r="J292"/>
  <c r="K292"/>
  <c r="L292"/>
  <c r="M292"/>
  <c r="N292"/>
  <c r="E298"/>
  <c r="M298"/>
  <c r="J42"/>
  <c r="K42"/>
  <c r="L42"/>
  <c r="M42"/>
  <c r="N42"/>
  <c r="S42"/>
  <c r="T42"/>
  <c r="U42"/>
  <c r="O42"/>
  <c r="G298" l="1"/>
  <c r="D142"/>
  <c r="F126"/>
  <c r="H292"/>
  <c r="H107"/>
  <c r="D155"/>
  <c r="F110"/>
  <c r="H235"/>
  <c r="G179"/>
  <c r="H142"/>
  <c r="G142"/>
  <c r="N235"/>
  <c r="F198"/>
  <c r="O198"/>
  <c r="E179"/>
  <c r="E42"/>
  <c r="E142"/>
  <c r="F142" s="1"/>
  <c r="O142"/>
  <c r="R42"/>
  <c r="I234"/>
  <c r="R107"/>
  <c r="G107"/>
  <c r="O223"/>
  <c r="I223"/>
  <c r="F223"/>
  <c r="D235"/>
  <c r="M235"/>
  <c r="O107"/>
  <c r="L107"/>
  <c r="I42"/>
  <c r="I298"/>
  <c r="M155"/>
  <c r="O234"/>
  <c r="F234"/>
  <c r="J155"/>
  <c r="J299" s="1"/>
  <c r="K155"/>
  <c r="K299" s="1"/>
  <c r="F107"/>
  <c r="R142"/>
  <c r="F42"/>
  <c r="R298"/>
  <c r="I292"/>
  <c r="F292"/>
  <c r="O292"/>
  <c r="F298"/>
  <c r="N155"/>
  <c r="Q155"/>
  <c r="Q299" s="1"/>
  <c r="P155"/>
  <c r="P299" s="1"/>
  <c r="F179"/>
  <c r="O179"/>
  <c r="O235" l="1"/>
  <c r="G155"/>
  <c r="G235"/>
  <c r="I235" s="1"/>
  <c r="I198"/>
  <c r="I179"/>
  <c r="I142"/>
  <c r="E155"/>
  <c r="E299" s="1"/>
  <c r="O155"/>
  <c r="L299"/>
  <c r="N299"/>
  <c r="M299"/>
  <c r="D299"/>
  <c r="F235"/>
  <c r="L155"/>
  <c r="R299"/>
  <c r="R155"/>
  <c r="G299" l="1"/>
  <c r="F155"/>
  <c r="O299"/>
  <c r="I107"/>
  <c r="H155"/>
  <c r="F299"/>
  <c r="H299" l="1"/>
  <c r="I299" s="1"/>
  <c r="I155"/>
</calcChain>
</file>

<file path=xl/sharedStrings.xml><?xml version="1.0" encoding="utf-8"?>
<sst xmlns="http://schemas.openxmlformats.org/spreadsheetml/2006/main" count="240" uniqueCount="164">
  <si>
    <t xml:space="preserve">Субсидии бюджетным учреждениям Проведение районного этапа областного конкурса "Лучший воспитатель образовательной организации"                           </t>
  </si>
  <si>
    <t>Проведение районного этапа областного конкурса "Учитель года Пензенской области"</t>
  </si>
  <si>
    <t>Проведение районного конкурса школьных библиотек</t>
  </si>
  <si>
    <t>Проведение районного конкурса «Одарённый ребёнок»</t>
  </si>
  <si>
    <t xml:space="preserve">Оплата пребывания учащихся в профильных  лагерных сменах </t>
  </si>
  <si>
    <t>Денежное поощрение выпускников, окончивших среднюю школу с отличием</t>
  </si>
  <si>
    <t>Расходы на выплаты персоналу муниципальных органов (администрирование)</t>
  </si>
  <si>
    <t>Проведение районных фестивалей , научно – практических конференций  педагогических кадров Проведение августовской конференции педагогических кадров и торжественногоо мероприятия ,посвященногого дню учителя</t>
  </si>
  <si>
    <t>итого по задаче 1.2</t>
  </si>
  <si>
    <t>№п/п</t>
  </si>
  <si>
    <t>Наименование мероприятий</t>
  </si>
  <si>
    <t>ед. изм.</t>
  </si>
  <si>
    <t>%</t>
  </si>
  <si>
    <t>Показатели реализацтии мероприятий</t>
  </si>
  <si>
    <t>Всего</t>
  </si>
  <si>
    <t>федеральный бюджет</t>
  </si>
  <si>
    <t>бюджет Пензенской области</t>
  </si>
  <si>
    <t>бюджет Бессоновского района</t>
  </si>
  <si>
    <t>внебюджетные источники</t>
  </si>
  <si>
    <t>в том числе по источникам</t>
  </si>
  <si>
    <t>Приложение №10</t>
  </si>
  <si>
    <t>к Порядку</t>
  </si>
  <si>
    <t>разработки и реализации муниципальных программ</t>
  </si>
  <si>
    <t>Бессоновского района</t>
  </si>
  <si>
    <t>1.1.2</t>
  </si>
  <si>
    <t>тыс.руб.</t>
  </si>
  <si>
    <t>Всего по задаче1.4</t>
  </si>
  <si>
    <t>Приобретение инвентаря для проведения  профильных смен "Лидер","Спортивная смена" на базе палаточных лагерей</t>
  </si>
  <si>
    <t>Организация отдыха детей в загородных стационарных детских оздоровительных лагерях в каникулярное время за счет субсидий, предоставляемых из бюджета Пензенской облати бюджетам муниципальных районов .(софинансирование из районного бюджета)</t>
  </si>
  <si>
    <t>Организация отдыха детей в  оздоровительных лагерях с дневным пребыванием  в каникулярное время за счет субсидий, предоставляемых из бюджета Пензенской облати бюджетам муниципальных районов. (организация отдыха в лагерях дневного пребывания)</t>
  </si>
  <si>
    <t xml:space="preserve">Организация отдыха детей, проживающих на территории Бессоновского района в лагерях труда и отдыха сезонного пребывания на базе муниципальных образовательных организаций Бессоновского района за  счет субсидий,  предоставляемых из бюджета Пензенской облати </t>
  </si>
  <si>
    <t>Организация трудовой занятости подростков Бессоновского района при общеобразовательных организациях совместно с центром занятости Бессоновского рай она в период летних каникул</t>
  </si>
  <si>
    <t xml:space="preserve">Расходы на обеспечение деятельности  (оказание услуг)  муниципальных учреждений (Детская школа искусств )  в рамках подпрограммы  </t>
  </si>
  <si>
    <t>Отчет  об исполнении мероприятий программы Бессоновского района</t>
  </si>
  <si>
    <t>(тыс. руб.)</t>
  </si>
  <si>
    <t>1.1.1</t>
  </si>
  <si>
    <t>Переход на новые образовательные стандарты</t>
  </si>
  <si>
    <t>Субсидии бюджетным учреждениям в том числе</t>
  </si>
  <si>
    <t>в том числе</t>
  </si>
  <si>
    <t xml:space="preserve">Выплата приемной семье на содержание подопечных детей </t>
  </si>
  <si>
    <t xml:space="preserve">Выплата вознаграждения приемным родителям </t>
  </si>
  <si>
    <t>Выплата семье опекуна на содержание подопечных детей</t>
  </si>
  <si>
    <t>Цель программы: развитие инфраструктуры оздоровления и отдыха детей, совершенствование механизмов и инструментов социальной и психолого-педагогической поддержки детей, формирование здорового образа жизни</t>
  </si>
  <si>
    <t>ВСЕГО по задаче 1.1</t>
  </si>
  <si>
    <t>итого по задаче 1.3</t>
  </si>
  <si>
    <t>3.2.1</t>
  </si>
  <si>
    <t>Организация районных профильных смен "Лидер","Спортивная смена" на базе палаточных лагерей</t>
  </si>
  <si>
    <t>3.1.1</t>
  </si>
  <si>
    <t>3.1.2</t>
  </si>
  <si>
    <t>3.3.1</t>
  </si>
  <si>
    <t>3.3.2</t>
  </si>
  <si>
    <t>3.3.3</t>
  </si>
  <si>
    <t>3.3.4</t>
  </si>
  <si>
    <t>1.2.1</t>
  </si>
  <si>
    <t>1.2.4</t>
  </si>
  <si>
    <t>1.2.5</t>
  </si>
  <si>
    <t>1.3.1</t>
  </si>
  <si>
    <t>3.1.3</t>
  </si>
  <si>
    <t>Всего по подпрограмме 3</t>
  </si>
  <si>
    <t>Всего по подпрограмме 2</t>
  </si>
  <si>
    <t>Итого по подпрограмме 4</t>
  </si>
  <si>
    <t>1.2.6</t>
  </si>
  <si>
    <t>1.2.7</t>
  </si>
  <si>
    <t>1.2.8</t>
  </si>
  <si>
    <t>1.2.9</t>
  </si>
  <si>
    <t>1.2.10</t>
  </si>
  <si>
    <t>1.2.11</t>
  </si>
  <si>
    <t>1.2.12</t>
  </si>
  <si>
    <t>1.3.3</t>
  </si>
  <si>
    <t>1.4.1</t>
  </si>
  <si>
    <t>3.3.5</t>
  </si>
  <si>
    <t>Материально-тенхнческое оснащение и ремонт летних оздоровительных лагерей при муниципальных организациях Бессоновского района</t>
  </si>
  <si>
    <t>Задача 3.1.Увеличение масштабов и повышение качества услуг по организации отдыха и оздоровления детей и подростков в Бессоновском районе</t>
  </si>
  <si>
    <t>Задача 3.2 Развитие и укрепление материальной базы в детских оздоровительных лагерях</t>
  </si>
  <si>
    <t>Задача 3.3 Реализация профильных образовательных программ в учреждениях отдыха и оздоровления детей;</t>
  </si>
  <si>
    <t>Задача 3.4. Обеспечение организованной занятости подростков, проживающих на территории Бессоновского района</t>
  </si>
  <si>
    <t>Задача 4.1 Совершенствование структуры Управления образования и своевременное  осуществление оплаты труда</t>
  </si>
  <si>
    <t>4.1.1</t>
  </si>
  <si>
    <t>Проведение мероприятий направленных на подготовку, участие, поддержку одаренных детей,проведение районных олмпиад по общеобразовательным предметам,научно-практических конференций,творческих конкурсов,сборов,участие в областых мероприятиях.</t>
  </si>
  <si>
    <t>Обеспечение охраны безопасности детей на базе палаточных лагерей.</t>
  </si>
  <si>
    <t>Проведение ГИА</t>
  </si>
  <si>
    <t>Проведение противоклещевых обработок и мероприятий по борьбе с грызунами в ЛТО и палаточных лагерях.</t>
  </si>
  <si>
    <t>Адресные меры социальной поддержки обучащимся дошкольных образовательных организаций - дотации на питание детям из многодетных  малообеспеченных семей и детям инвалидам</t>
  </si>
  <si>
    <t>2.1.1</t>
  </si>
  <si>
    <t>Адресные меры социальной поддержки обучащимся общеобразовательных организаций - дотации на питание школьникам из многодетных  малообеспеченных семей, детям инвалидам и детям с ограниченными возможностями здоровья</t>
  </si>
  <si>
    <t>1.2.3</t>
  </si>
  <si>
    <t>1.3.2.</t>
  </si>
  <si>
    <t xml:space="preserve">Подпрограмма 2. «Исполнение государственных полномочий Пензенской области в сфере образования» </t>
  </si>
  <si>
    <t>2.1.2</t>
  </si>
  <si>
    <t>2.1.3</t>
  </si>
  <si>
    <t>2.1.4</t>
  </si>
  <si>
    <t>Всего по задаче 2.1</t>
  </si>
  <si>
    <t>2.2.1</t>
  </si>
  <si>
    <t>2.2.3</t>
  </si>
  <si>
    <t>Всего по задаче 2.2</t>
  </si>
  <si>
    <t>2.3.1</t>
  </si>
  <si>
    <t>Всего по задаче 2.3</t>
  </si>
  <si>
    <t>2.3.2</t>
  </si>
  <si>
    <t>Подпрограмма 4 "Обеспечение деятельности Управления образования Бессоновского района Пензенской области"</t>
  </si>
  <si>
    <t xml:space="preserve"> Прочая закупка товаров  и услуг для обеспечения  муниципальных нужд</t>
  </si>
  <si>
    <t>Иные закупки товаров, работ и услуг для обеспечения  (муниципальных) нужд( администрирование)</t>
  </si>
  <si>
    <t xml:space="preserve">Задача 1.3. «Развитие системы дополнительного образования детей» </t>
  </si>
  <si>
    <t>1.3.4</t>
  </si>
  <si>
    <t>2.2.5</t>
  </si>
  <si>
    <t>Исполнение отдельных госполномочий в сфере образования по осуществлению денежных выплат молодым специалистам (педагогическим работникам) муниципальных общеобразовательных организаций и муниципальных общеобразовательных организаций дополнительного образова</t>
  </si>
  <si>
    <t>Задача 1.2. Развитие системы общего образовпния ,создание условий для равного доступа к качественному образованию детей с ограниченными возможностями , создание единой информационной среды образования района"</t>
  </si>
  <si>
    <t>ВСЕГО ПО ПРОГРАММЕ 1</t>
  </si>
  <si>
    <r>
      <t xml:space="preserve">Расходы на обеспечение деятельности (оказание услуг)  муниципального учреждения </t>
    </r>
    <r>
      <rPr>
        <b/>
        <sz val="9"/>
        <rFont val="Times New Roman"/>
        <family val="1"/>
        <charset val="204"/>
      </rPr>
      <t xml:space="preserve"> ( Центр дополнительного образования детей) </t>
    </r>
    <r>
      <rPr>
        <sz val="9"/>
        <rFont val="Times New Roman"/>
        <family val="1"/>
        <charset val="204"/>
      </rPr>
      <t>в рамках подпрограммы «Развитие дошкольного, общего и дополнительного образования детей» муниципальной программы Бессоновского района</t>
    </r>
  </si>
  <si>
    <r>
      <t xml:space="preserve">Расходы на обеспечение деятельности (оказание услуг)  муниципального учреждения </t>
    </r>
    <r>
      <rPr>
        <b/>
        <sz val="9"/>
        <rFont val="Times New Roman"/>
        <family val="1"/>
        <charset val="204"/>
      </rPr>
      <t xml:space="preserve"> ( ДЮСШ) </t>
    </r>
    <r>
      <rPr>
        <sz val="9"/>
        <rFont val="Times New Roman"/>
        <family val="1"/>
        <charset val="204"/>
      </rPr>
      <t>в рамках подпрограммы «Развитие дошкольного, общего и дополнительного образования детей» муниципальной программы Бессоновского района Пензенской области «Развитие  об</t>
    </r>
  </si>
  <si>
    <r>
      <t>Задача 1.4. «Методическое сопровождение муниципальной программы</t>
    </r>
    <r>
      <rPr>
        <sz val="9"/>
        <rFont val="Times New Roman"/>
        <family val="1"/>
        <charset val="204"/>
      </rPr>
      <t xml:space="preserve">» </t>
    </r>
  </si>
  <si>
    <r>
      <t>Задача 2.1. «Финансовое обеспечение государственных полномочий Пензенской области в сфере дошкольного образования</t>
    </r>
    <r>
      <rPr>
        <sz val="9"/>
        <rFont val="Times New Roman"/>
        <family val="1"/>
        <charset val="204"/>
      </rPr>
      <t xml:space="preserve">»  </t>
    </r>
  </si>
  <si>
    <r>
      <t>Задача 2.2. «Финансовое обеспечение государственных полномочий Пензенской области в сфере общего и дополнительного образования</t>
    </r>
    <r>
      <rPr>
        <sz val="9"/>
        <rFont val="Times New Roman"/>
        <family val="1"/>
        <charset val="204"/>
      </rPr>
      <t xml:space="preserve">»  </t>
    </r>
  </si>
  <si>
    <r>
      <t>Задача 2.3. «Финансовое обеспечение государственных полномочий Пензенской области в сфере опеки и попечительства</t>
    </r>
    <r>
      <rPr>
        <sz val="9"/>
        <rFont val="Times New Roman"/>
        <family val="1"/>
        <charset val="204"/>
      </rPr>
      <t xml:space="preserve">»  </t>
    </r>
  </si>
  <si>
    <r>
      <t>Содержание ребенка в семье опекуна и приемной семье</t>
    </r>
    <r>
      <rPr>
        <sz val="9"/>
        <rFont val="Times New Roman"/>
        <family val="1"/>
        <charset val="204"/>
      </rPr>
      <t>, а также вознаграждение, причитающееся приемному родителю в рамках подпрограммы «Развитие дошкольного, общего и дополнительного образования детей»  муниципальной программы Бессоновского района Пензенской</t>
    </r>
  </si>
  <si>
    <r>
      <t xml:space="preserve"> "Обеспечение деятельности </t>
    </r>
    <r>
      <rPr>
        <b/>
        <sz val="9"/>
        <rFont val="Times New Roman"/>
        <family val="1"/>
        <charset val="204"/>
      </rPr>
      <t>Управления образования</t>
    </r>
    <r>
      <rPr>
        <sz val="9"/>
        <rFont val="Times New Roman"/>
        <family val="1"/>
        <charset val="204"/>
      </rPr>
      <t xml:space="preserve"> Бессоновского района Пензенской области"</t>
    </r>
  </si>
  <si>
    <t>Подпрограмма 1."Развитие муниципальной системы дошкольного образования"</t>
  </si>
  <si>
    <r>
      <t xml:space="preserve">Расходы на обеспечение деятельности (оказание услуг)  муниципальных учреждений </t>
    </r>
    <r>
      <rPr>
        <b/>
        <sz val="9"/>
        <rFont val="Times New Roman"/>
        <family val="1"/>
        <charset val="204"/>
      </rPr>
      <t xml:space="preserve">(детские сады) </t>
    </r>
    <r>
      <rPr>
        <sz val="9"/>
        <rFont val="Times New Roman"/>
        <family val="1"/>
        <charset val="204"/>
      </rPr>
      <t xml:space="preserve"> в рамках подпрограммы «Развитие дошкольного, общего и дополнительного образования детей» муниципальной программы Бессоновского района Пензенской области «Развит</t>
    </r>
  </si>
  <si>
    <r>
      <t xml:space="preserve">Расходы на обеспечение деятельности (оказание услуг)  муниципальных учреждений </t>
    </r>
    <r>
      <rPr>
        <b/>
        <sz val="9"/>
        <rFont val="Times New Roman"/>
        <family val="1"/>
        <charset val="204"/>
      </rPr>
      <t xml:space="preserve">(школы-детские сады, школы начальные , неполные средние и средние) </t>
    </r>
    <r>
      <rPr>
        <sz val="9"/>
        <rFont val="Times New Roman"/>
        <family val="1"/>
        <charset val="204"/>
      </rPr>
      <t xml:space="preserve"> в рамках подпрограммы «Развитие дошкольного, общего и дополнительного образования детей» муниципальной прогр</t>
    </r>
  </si>
  <si>
    <r>
      <t xml:space="preserve">Расходы на обеспечение деятельности  (оказание услуг)  муниципальных учреждений </t>
    </r>
    <r>
      <rPr>
        <b/>
        <sz val="9"/>
        <rFont val="Times New Roman"/>
        <family val="1"/>
        <charset val="204"/>
      </rPr>
      <t>(Методический центр</t>
    </r>
    <r>
      <rPr>
        <sz val="9"/>
        <rFont val="Times New Roman"/>
        <family val="1"/>
        <charset val="204"/>
      </rPr>
      <t>)  в рамках подпрограммы  "Мероприятия в сфере образования" муниципальной программы Бессоновского района Пензенской области «Развитие  образования в Бессоно</t>
    </r>
  </si>
  <si>
    <r>
      <t>Компенсация части родительской платы</t>
    </r>
    <r>
      <rPr>
        <sz val="9"/>
        <rFont val="Times New Roman"/>
        <family val="1"/>
        <charset val="204"/>
      </rPr>
      <t xml:space="preserve">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  </t>
    </r>
  </si>
  <si>
    <r>
      <t xml:space="preserve">Исполнение отдельных государственных полномочий в сфере образования по финансированию </t>
    </r>
    <r>
      <rPr>
        <b/>
        <sz val="9"/>
        <rFont val="Times New Roman"/>
        <family val="1"/>
        <charset val="204"/>
      </rPr>
      <t>муниципальных ДОШКОЛЬНЫХ ОБРАЗОВАТЕЛЬНЫХ учреждений.</t>
    </r>
    <r>
      <rPr>
        <sz val="9"/>
        <rFont val="Times New Roman"/>
        <family val="1"/>
        <charset val="204"/>
      </rPr>
      <t xml:space="preserve">   Субсидии бюджетным учреждениям</t>
    </r>
  </si>
  <si>
    <r>
      <t>Предоставление мер с</t>
    </r>
    <r>
      <rPr>
        <b/>
        <sz val="9"/>
        <rFont val="Times New Roman"/>
        <family val="1"/>
        <charset val="204"/>
      </rPr>
      <t>оциальной поддержки педагогическим работникам</t>
    </r>
    <r>
      <rPr>
        <sz val="9"/>
        <rFont val="Times New Roman"/>
        <family val="1"/>
        <charset val="204"/>
      </rPr>
      <t xml:space="preserve"> Пензенской области работающим и проживающим в сельской местности, рабочих поселках (поселках городского типа) на территории Пензенской области, а также педагогическим работникам образовательных организаций</t>
    </r>
  </si>
  <si>
    <r>
      <t xml:space="preserve">Исполнение отдельных государственных полномочий в сфере образования по финансированию муниципальных </t>
    </r>
    <r>
      <rPr>
        <b/>
        <sz val="9"/>
        <rFont val="Times New Roman"/>
        <family val="1"/>
        <charset val="204"/>
      </rPr>
      <t xml:space="preserve">общеобразовательных учреждений </t>
    </r>
    <r>
      <rPr>
        <sz val="9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    Субсидии бюджетным учрежде</t>
    </r>
  </si>
  <si>
    <r>
      <t xml:space="preserve">Исполнение государственных полномочий по организации и осуществлению </t>
    </r>
    <r>
      <rPr>
        <b/>
        <sz val="9"/>
        <rFont val="Times New Roman"/>
        <family val="1"/>
        <charset val="204"/>
      </rPr>
      <t>деятельности по опеке и попечительству</t>
    </r>
    <r>
      <rPr>
        <sz val="9"/>
        <rFont val="Times New Roman"/>
        <family val="1"/>
        <charset val="204"/>
      </rPr>
      <t xml:space="preserve"> в рамках подпрограммы «Развитие дошкольного, общего и дополнительного образования детей»  муниципальной программы Бессоновского района Пензенской о</t>
    </r>
  </si>
  <si>
    <t>тыс. руб</t>
  </si>
  <si>
    <t>исполнение отдельных гос. полномочий в сфере образования по осуществлению выплат молодым специалтстам</t>
  </si>
  <si>
    <t>т.руб.</t>
  </si>
  <si>
    <t>3.3.6</t>
  </si>
  <si>
    <t>тыс. руб.</t>
  </si>
  <si>
    <t>Меры поддержки в виде дополнительной ежемесячной стипендии студентам ,обучающимся по договорам целевого обучения</t>
  </si>
  <si>
    <t>Исполнение отдельных госполномочий в сфере образования по осуществлению денежных выплат молодым специалистам (педагогическим работникам) муниципальных общеобразовательных организаций дополнительного образования в сфере дополнительного образования</t>
  </si>
  <si>
    <t>Исполнение отдельных госполномочий в сфере образования по осуществлению денежных выплат молодым специалистам (педагогическим работникам) муниципальных общеобразовательных организаций  дополнительного образования в сфере культуры</t>
  </si>
  <si>
    <t>2.2.6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</si>
  <si>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</si>
  <si>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"Развитие образования в Бессоновском районе на 2014-2024 годы"</t>
  </si>
  <si>
    <t>1.1.3</t>
  </si>
  <si>
    <t>Модернизация материальной инфраструктуры образовательных учреждений Бессоновского района Пензенской области (Детские сады)</t>
  </si>
  <si>
    <t>Модернизация материальной инфраструктуры  детских садов, школ</t>
  </si>
  <si>
    <t>Создание системы антитеррористической защищенности муниципальной ифраструктуры</t>
  </si>
  <si>
    <t>1.2.13</t>
  </si>
  <si>
    <t>1.2.14</t>
  </si>
  <si>
    <t>1.2.15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</si>
  <si>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Пензенской области, в части оплаты стоимости условного (минимального) набора продуктов питания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</si>
  <si>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Пензенской области, в части затрат, связанных с приготовлением горячего питания организациями общественного питания образовательных организаций для обслуживания обучающихся</t>
  </si>
  <si>
    <t>2.1.5</t>
  </si>
  <si>
    <r>
      <t>Задача 2.4. Региональный проект «Учитель будущего</t>
    </r>
    <r>
      <rPr>
        <sz val="9"/>
        <rFont val="Times New Roman"/>
        <family val="1"/>
        <charset val="204"/>
      </rPr>
      <t xml:space="preserve">»  </t>
    </r>
  </si>
  <si>
    <t>2.4.1</t>
  </si>
  <si>
    <t>Всего по задаче 2.4</t>
  </si>
  <si>
    <t>Исполнение гос. полномлочий в сфере организации отдыха и оздоровления детей</t>
  </si>
  <si>
    <t>план на 2021год</t>
  </si>
  <si>
    <t>факт за 2021год</t>
  </si>
  <si>
    <t>факт за 2021 год</t>
  </si>
  <si>
    <t>план на 2021 год</t>
  </si>
  <si>
    <t>2.2.4</t>
  </si>
  <si>
    <t>Исполнение отдельных государственных полномочий по осуществлению денежных выплат молодым специалистам (педагогическим работникам) муниципальных образовательных организаций дополнительного образования в сфере культуры</t>
  </si>
  <si>
    <t>2.3.3</t>
  </si>
  <si>
    <t>2.3.4</t>
  </si>
  <si>
    <t>2.3.5</t>
  </si>
  <si>
    <t xml:space="preserve">                                 за 2 квартал 2021 года</t>
  </si>
  <si>
    <t>И.о. начальника Управления образования</t>
  </si>
  <si>
    <t>Уткин А.Н.</t>
  </si>
  <si>
    <t>исполнитель</t>
  </si>
  <si>
    <t>Холюкова Ю.Ф.</t>
  </si>
  <si>
    <t>84140 25-646</t>
  </si>
</sst>
</file>

<file path=xl/styles.xml><?xml version="1.0" encoding="utf-8"?>
<styleSheet xmlns="http://schemas.openxmlformats.org/spreadsheetml/2006/main">
  <numFmts count="2">
    <numFmt numFmtId="164" formatCode="_-* #,##0.00\ _₽_-;\-* #,##0.00\ _₽_-;_-* &quot;-&quot;??\ _₽_-;_-@_-"/>
    <numFmt numFmtId="165" formatCode="0.0"/>
  </numFmts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Calibri"/>
      <family val="2"/>
      <charset val="204"/>
    </font>
    <font>
      <sz val="14"/>
      <color indexed="8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</cellStyleXfs>
  <cellXfs count="168">
    <xf numFmtId="0" fontId="0" fillId="0" borderId="0" xfId="0"/>
    <xf numFmtId="165" fontId="0" fillId="0" borderId="0" xfId="0" applyNumberFormat="1"/>
    <xf numFmtId="0" fontId="0" fillId="2" borderId="0" xfId="0" applyFill="1"/>
    <xf numFmtId="0" fontId="2" fillId="2" borderId="0" xfId="1" applyFont="1" applyFill="1"/>
    <xf numFmtId="0" fontId="3" fillId="2" borderId="0" xfId="1" applyFont="1" applyFill="1" applyAlignment="1">
      <alignment horizontal="center"/>
    </xf>
    <xf numFmtId="0" fontId="5" fillId="2" borderId="0" xfId="0" applyFont="1" applyFill="1"/>
    <xf numFmtId="0" fontId="0" fillId="2" borderId="0" xfId="0" applyFont="1" applyFill="1"/>
    <xf numFmtId="0" fontId="7" fillId="2" borderId="6" xfId="2" applyFont="1" applyFill="1" applyBorder="1" applyAlignment="1">
      <alignment vertical="center" wrapText="1"/>
    </xf>
    <xf numFmtId="49" fontId="6" fillId="2" borderId="1" xfId="2" applyNumberFormat="1" applyFont="1" applyFill="1" applyBorder="1" applyAlignment="1">
      <alignment horizontal="center"/>
    </xf>
    <xf numFmtId="49" fontId="7" fillId="2" borderId="2" xfId="2" applyNumberFormat="1" applyFont="1" applyFill="1" applyBorder="1" applyAlignment="1">
      <alignment horizontal="center"/>
    </xf>
    <xf numFmtId="0" fontId="7" fillId="2" borderId="2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/>
    </xf>
    <xf numFmtId="0" fontId="6" fillId="2" borderId="13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11" fillId="2" borderId="0" xfId="0" applyFont="1" applyFill="1"/>
    <xf numFmtId="0" fontId="12" fillId="2" borderId="0" xfId="0" applyFont="1" applyFill="1"/>
    <xf numFmtId="49" fontId="7" fillId="2" borderId="1" xfId="2" applyNumberFormat="1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 wrapText="1"/>
    </xf>
    <xf numFmtId="0" fontId="12" fillId="0" borderId="0" xfId="0" applyFont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9" xfId="0" applyFont="1" applyFill="1" applyBorder="1"/>
    <xf numFmtId="0" fontId="6" fillId="2" borderId="1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/>
    </xf>
    <xf numFmtId="165" fontId="6" fillId="2" borderId="1" xfId="0" applyNumberFormat="1" applyFont="1" applyFill="1" applyBorder="1"/>
    <xf numFmtId="0" fontId="6" fillId="2" borderId="14" xfId="0" applyFont="1" applyFill="1" applyBorder="1" applyAlignment="1"/>
    <xf numFmtId="0" fontId="6" fillId="2" borderId="3" xfId="0" applyFont="1" applyFill="1" applyBorder="1" applyAlignment="1"/>
    <xf numFmtId="0" fontId="6" fillId="2" borderId="2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/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7" fillId="2" borderId="1" xfId="0" applyFont="1" applyFill="1" applyBorder="1"/>
    <xf numFmtId="165" fontId="7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/>
    <xf numFmtId="2" fontId="14" fillId="2" borderId="1" xfId="0" applyNumberFormat="1" applyFont="1" applyFill="1" applyBorder="1"/>
    <xf numFmtId="2" fontId="7" fillId="2" borderId="1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/>
    </xf>
    <xf numFmtId="49" fontId="6" fillId="2" borderId="2" xfId="2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2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center"/>
    </xf>
    <xf numFmtId="49" fontId="6" fillId="2" borderId="14" xfId="2" applyNumberFormat="1" applyFont="1" applyFill="1" applyBorder="1" applyAlignment="1">
      <alignment horizontal="center"/>
    </xf>
    <xf numFmtId="0" fontId="6" fillId="2" borderId="9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/>
    <xf numFmtId="0" fontId="6" fillId="2" borderId="3" xfId="0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49" fontId="12" fillId="2" borderId="1" xfId="0" applyNumberFormat="1" applyFont="1" applyFill="1" applyBorder="1"/>
    <xf numFmtId="0" fontId="13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wrapText="1"/>
    </xf>
    <xf numFmtId="0" fontId="12" fillId="2" borderId="1" xfId="0" applyFont="1" applyFill="1" applyBorder="1"/>
    <xf numFmtId="0" fontId="0" fillId="2" borderId="0" xfId="0" applyFill="1" applyBorder="1"/>
    <xf numFmtId="0" fontId="6" fillId="2" borderId="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/>
    </xf>
    <xf numFmtId="0" fontId="7" fillId="2" borderId="7" xfId="2" applyFont="1" applyFill="1" applyBorder="1" applyAlignment="1">
      <alignment horizontal="center"/>
    </xf>
    <xf numFmtId="0" fontId="7" fillId="2" borderId="8" xfId="2" applyFont="1" applyFill="1" applyBorder="1" applyAlignment="1">
      <alignment horizontal="center"/>
    </xf>
    <xf numFmtId="0" fontId="7" fillId="2" borderId="9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2" fontId="6" fillId="2" borderId="14" xfId="0" applyNumberFormat="1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49" fontId="6" fillId="2" borderId="2" xfId="2" applyNumberFormat="1" applyFont="1" applyFill="1" applyBorder="1" applyAlignment="1">
      <alignment horizontal="center"/>
    </xf>
    <xf numFmtId="49" fontId="6" fillId="2" borderId="14" xfId="2" applyNumberFormat="1" applyFont="1" applyFill="1" applyBorder="1" applyAlignment="1">
      <alignment horizontal="center"/>
    </xf>
    <xf numFmtId="0" fontId="6" fillId="2" borderId="9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/>
    </xf>
    <xf numFmtId="165" fontId="6" fillId="2" borderId="14" xfId="0" applyNumberFormat="1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/>
    </xf>
    <xf numFmtId="49" fontId="6" fillId="2" borderId="2" xfId="2" applyNumberFormat="1" applyFont="1" applyFill="1" applyBorder="1" applyAlignment="1">
      <alignment horizontal="center" vertical="center" wrapText="1"/>
    </xf>
    <xf numFmtId="49" fontId="6" fillId="2" borderId="14" xfId="2" applyNumberFormat="1" applyFont="1" applyFill="1" applyBorder="1" applyAlignment="1">
      <alignment horizontal="center" vertical="center" wrapText="1"/>
    </xf>
    <xf numFmtId="49" fontId="6" fillId="2" borderId="3" xfId="2" applyNumberFormat="1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15" fillId="2" borderId="2" xfId="3" applyNumberFormat="1" applyFont="1" applyFill="1" applyBorder="1" applyAlignment="1">
      <alignment horizontal="center"/>
    </xf>
    <xf numFmtId="2" fontId="15" fillId="2" borderId="14" xfId="3" applyNumberFormat="1" applyFont="1" applyFill="1" applyBorder="1" applyAlignment="1">
      <alignment horizontal="center"/>
    </xf>
    <xf numFmtId="2" fontId="15" fillId="2" borderId="3" xfId="3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/>
    </xf>
    <xf numFmtId="2" fontId="10" fillId="2" borderId="14" xfId="0" applyNumberFormat="1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7" fillId="2" borderId="14" xfId="0" applyNumberFormat="1" applyFont="1" applyFill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 wrapText="1"/>
    </xf>
    <xf numFmtId="0" fontId="6" fillId="2" borderId="7" xfId="2" applyFont="1" applyFill="1" applyBorder="1" applyAlignment="1">
      <alignment horizontal="center" wrapText="1"/>
    </xf>
    <xf numFmtId="0" fontId="6" fillId="2" borderId="8" xfId="2" applyFont="1" applyFill="1" applyBorder="1" applyAlignment="1">
      <alignment horizontal="center" wrapText="1"/>
    </xf>
    <xf numFmtId="1" fontId="6" fillId="2" borderId="2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" fontId="6" fillId="2" borderId="14" xfId="0" applyNumberFormat="1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0" fontId="6" fillId="2" borderId="8" xfId="2" applyFont="1" applyFill="1" applyBorder="1" applyAlignment="1">
      <alignment horizontal="center"/>
    </xf>
    <xf numFmtId="0" fontId="7" fillId="2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49" fontId="6" fillId="2" borderId="3" xfId="2" applyNumberFormat="1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top" wrapText="1"/>
    </xf>
    <xf numFmtId="0" fontId="6" fillId="2" borderId="13" xfId="2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top" wrapText="1"/>
    </xf>
    <xf numFmtId="14" fontId="6" fillId="2" borderId="2" xfId="2" applyNumberFormat="1" applyFont="1" applyFill="1" applyBorder="1" applyAlignment="1">
      <alignment horizontal="center"/>
    </xf>
    <xf numFmtId="14" fontId="6" fillId="2" borderId="14" xfId="2" applyNumberFormat="1" applyFont="1" applyFill="1" applyBorder="1" applyAlignment="1">
      <alignment horizontal="center"/>
    </xf>
    <xf numFmtId="14" fontId="6" fillId="2" borderId="3" xfId="2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2" fontId="6" fillId="2" borderId="9" xfId="2" applyNumberFormat="1" applyFont="1" applyFill="1" applyBorder="1" applyAlignment="1">
      <alignment horizontal="center" vertical="center" wrapText="1"/>
    </xf>
    <xf numFmtId="2" fontId="6" fillId="2" borderId="13" xfId="2" applyNumberFormat="1" applyFont="1" applyFill="1" applyBorder="1" applyAlignment="1">
      <alignment horizontal="center" vertical="center" wrapText="1"/>
    </xf>
    <xf numFmtId="49" fontId="7" fillId="2" borderId="9" xfId="2" applyNumberFormat="1" applyFont="1" applyFill="1" applyBorder="1" applyAlignment="1">
      <alignment horizontal="center" vertical="center" wrapText="1"/>
    </xf>
    <xf numFmtId="49" fontId="7" fillId="2" borderId="10" xfId="2" applyNumberFormat="1" applyFont="1" applyFill="1" applyBorder="1" applyAlignment="1">
      <alignment horizontal="center" vertical="center" wrapText="1"/>
    </xf>
    <xf numFmtId="49" fontId="6" fillId="2" borderId="9" xfId="2" applyNumberFormat="1" applyFont="1" applyFill="1" applyBorder="1" applyAlignment="1">
      <alignment horizontal="center" vertical="center" wrapText="1"/>
    </xf>
    <xf numFmtId="49" fontId="6" fillId="2" borderId="13" xfId="2" applyNumberFormat="1" applyFont="1" applyFill="1" applyBorder="1" applyAlignment="1">
      <alignment horizontal="center" vertical="center" wrapText="1"/>
    </xf>
    <xf numFmtId="49" fontId="6" fillId="2" borderId="4" xfId="2" applyNumberFormat="1" applyFont="1" applyFill="1" applyBorder="1" applyAlignment="1">
      <alignment horizontal="center" vertical="center" wrapText="1"/>
    </xf>
    <xf numFmtId="2" fontId="6" fillId="2" borderId="4" xfId="2" applyNumberFormat="1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49" fontId="6" fillId="2" borderId="9" xfId="2" applyNumberFormat="1" applyFont="1" applyFill="1" applyBorder="1" applyAlignment="1">
      <alignment horizontal="center"/>
    </xf>
    <xf numFmtId="49" fontId="6" fillId="2" borderId="13" xfId="2" applyNumberFormat="1" applyFont="1" applyFill="1" applyBorder="1" applyAlignment="1">
      <alignment horizontal="center"/>
    </xf>
    <xf numFmtId="0" fontId="7" fillId="2" borderId="9" xfId="2" applyFont="1" applyFill="1" applyBorder="1" applyAlignment="1">
      <alignment horizontal="center" vertical="top" wrapText="1"/>
    </xf>
    <xf numFmtId="0" fontId="7" fillId="2" borderId="13" xfId="2" applyFont="1" applyFill="1" applyBorder="1" applyAlignment="1">
      <alignment horizontal="center" vertical="top" wrapText="1"/>
    </xf>
  </cellXfs>
  <cellStyles count="4">
    <cellStyle name="Обычный" xfId="0" builtinId="0"/>
    <cellStyle name="Обычный_Лист1" xfId="1"/>
    <cellStyle name="Обычный_Лист2" xfId="2"/>
    <cellStyle name="Финансовый" xfId="3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306"/>
  <sheetViews>
    <sheetView tabSelected="1" view="pageBreakPreview" zoomScale="60" zoomScaleNormal="50" workbookViewId="0">
      <selection activeCell="C10" sqref="C10"/>
    </sheetView>
  </sheetViews>
  <sheetFormatPr defaultRowHeight="15"/>
  <cols>
    <col min="1" max="1" width="5.140625" customWidth="1"/>
    <col min="2" max="2" width="19.85546875" customWidth="1"/>
    <col min="3" max="3" width="5.140625" customWidth="1"/>
    <col min="4" max="4" width="9.85546875" customWidth="1"/>
    <col min="5" max="5" width="11.28515625" customWidth="1"/>
    <col min="6" max="6" width="9.140625" customWidth="1"/>
    <col min="7" max="7" width="10.5703125" style="2" customWidth="1"/>
    <col min="8" max="8" width="10.7109375" style="2" customWidth="1"/>
    <col min="9" max="9" width="10.140625" customWidth="1"/>
    <col min="10" max="10" width="11.7109375" style="2" customWidth="1"/>
    <col min="11" max="11" width="10.28515625" style="2" customWidth="1"/>
    <col min="12" max="12" width="7.140625" style="2" customWidth="1"/>
    <col min="13" max="15" width="8.85546875" style="2" customWidth="1"/>
    <col min="16" max="16" width="7.85546875" style="2" customWidth="1"/>
    <col min="17" max="17" width="11.42578125" style="2" customWidth="1"/>
    <col min="18" max="18" width="8.28515625" customWidth="1"/>
    <col min="19" max="19" width="4.7109375" customWidth="1"/>
    <col min="20" max="20" width="3.85546875" customWidth="1"/>
    <col min="21" max="21" width="3.140625" customWidth="1"/>
  </cols>
  <sheetData>
    <row r="2" spans="1:22">
      <c r="M2" s="18"/>
      <c r="N2" s="18"/>
      <c r="O2" s="18"/>
      <c r="P2" s="18" t="s">
        <v>20</v>
      </c>
      <c r="Q2" s="18"/>
      <c r="R2" s="21"/>
      <c r="S2" s="21"/>
      <c r="T2" s="21"/>
      <c r="U2" s="21"/>
      <c r="V2" s="21"/>
    </row>
    <row r="3" spans="1:22">
      <c r="M3" s="18"/>
      <c r="N3" s="18"/>
      <c r="O3" s="18"/>
      <c r="P3" s="18" t="s">
        <v>21</v>
      </c>
      <c r="Q3" s="18"/>
      <c r="R3" s="21"/>
      <c r="S3" s="21"/>
      <c r="T3" s="21"/>
      <c r="U3" s="21"/>
      <c r="V3" s="21"/>
    </row>
    <row r="4" spans="1:22">
      <c r="M4" s="18" t="s">
        <v>22</v>
      </c>
      <c r="N4" s="18"/>
      <c r="O4" s="18"/>
      <c r="P4" s="18"/>
      <c r="Q4" s="18"/>
      <c r="R4" s="21"/>
      <c r="S4" s="21"/>
      <c r="T4" s="21"/>
      <c r="U4" s="21"/>
      <c r="V4" s="21"/>
    </row>
    <row r="5" spans="1:22">
      <c r="M5" s="18"/>
      <c r="N5" s="18"/>
      <c r="O5" s="18" t="s">
        <v>23</v>
      </c>
      <c r="P5" s="18"/>
      <c r="Q5" s="18"/>
      <c r="R5" s="21"/>
      <c r="S5" s="21"/>
      <c r="T5" s="21"/>
      <c r="U5" s="21"/>
      <c r="V5" s="21"/>
    </row>
    <row r="6" spans="1:22">
      <c r="A6" s="2"/>
      <c r="B6" s="2"/>
      <c r="C6" s="2"/>
      <c r="D6" s="2"/>
      <c r="E6" s="2"/>
      <c r="F6" s="2"/>
      <c r="I6" s="2"/>
      <c r="M6" s="18"/>
      <c r="N6" s="18"/>
      <c r="O6" s="18"/>
      <c r="P6" s="18"/>
      <c r="Q6" s="18"/>
      <c r="R6" s="18"/>
      <c r="S6" s="18"/>
      <c r="T6" s="18"/>
      <c r="U6" s="18"/>
      <c r="V6" s="21"/>
    </row>
    <row r="7" spans="1:22" ht="15.75">
      <c r="A7" s="2"/>
      <c r="B7" s="2"/>
      <c r="C7" s="2"/>
      <c r="D7" s="3"/>
      <c r="E7" s="3"/>
      <c r="F7" s="4"/>
      <c r="G7" s="3"/>
      <c r="H7" s="3"/>
      <c r="I7" s="3"/>
      <c r="M7" s="18"/>
      <c r="N7" s="18"/>
      <c r="O7" s="18"/>
      <c r="P7" s="18"/>
      <c r="Q7" s="18"/>
      <c r="R7" s="18"/>
      <c r="S7" s="18"/>
      <c r="T7" s="18"/>
      <c r="U7" s="18"/>
      <c r="V7" s="21"/>
    </row>
    <row r="8" spans="1:22" ht="18.75">
      <c r="A8" s="2"/>
      <c r="B8" s="2"/>
      <c r="C8" s="17" t="s">
        <v>33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  <c r="Q8" s="18"/>
      <c r="R8" s="18"/>
      <c r="S8" s="18"/>
      <c r="T8" s="18"/>
      <c r="U8" s="18"/>
      <c r="V8" s="21"/>
    </row>
    <row r="9" spans="1:22" ht="18.75">
      <c r="A9" s="2"/>
      <c r="B9" s="2"/>
      <c r="C9" s="17"/>
      <c r="D9" s="17" t="s">
        <v>158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8"/>
      <c r="R9" s="18"/>
      <c r="S9" s="18"/>
      <c r="T9" s="18"/>
      <c r="U9" s="18"/>
      <c r="V9" s="21"/>
    </row>
    <row r="10" spans="1:22" ht="18.75">
      <c r="A10" s="2"/>
      <c r="B10" s="2"/>
      <c r="C10" s="17" t="s">
        <v>134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5"/>
      <c r="P10" s="6"/>
      <c r="R10" s="2"/>
      <c r="S10" s="2"/>
      <c r="T10" s="2"/>
      <c r="U10" s="2"/>
    </row>
    <row r="11" spans="1:22" ht="18.75">
      <c r="A11" s="2"/>
      <c r="B11" s="2"/>
      <c r="C11" s="18"/>
      <c r="D11" s="17"/>
      <c r="E11" s="17"/>
      <c r="F11" s="17"/>
      <c r="G11" s="17"/>
      <c r="H11" s="17"/>
      <c r="I11" s="17"/>
      <c r="J11" s="17"/>
      <c r="K11" s="17"/>
      <c r="L11" s="17"/>
      <c r="M11" s="17" t="s">
        <v>34</v>
      </c>
      <c r="N11" s="17"/>
      <c r="O11" s="5"/>
      <c r="P11" s="6"/>
      <c r="R11" s="2"/>
      <c r="S11" s="2"/>
      <c r="T11" s="2"/>
      <c r="U11" s="2"/>
    </row>
    <row r="12" spans="1:22">
      <c r="A12" s="97" t="s">
        <v>9</v>
      </c>
      <c r="B12" s="97" t="s">
        <v>10</v>
      </c>
      <c r="C12" s="130" t="s">
        <v>13</v>
      </c>
      <c r="D12" s="131"/>
      <c r="E12" s="131"/>
      <c r="F12" s="132"/>
      <c r="G12" s="130" t="s">
        <v>14</v>
      </c>
      <c r="H12" s="131"/>
      <c r="I12" s="132"/>
      <c r="J12" s="97" t="s">
        <v>19</v>
      </c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</row>
    <row r="13" spans="1:22" ht="39" customHeight="1">
      <c r="A13" s="97"/>
      <c r="B13" s="97"/>
      <c r="C13" s="133"/>
      <c r="D13" s="134"/>
      <c r="E13" s="134"/>
      <c r="F13" s="135"/>
      <c r="G13" s="133"/>
      <c r="H13" s="134"/>
      <c r="I13" s="135"/>
      <c r="J13" s="136" t="s">
        <v>15</v>
      </c>
      <c r="K13" s="136"/>
      <c r="L13" s="136"/>
      <c r="M13" s="137" t="s">
        <v>16</v>
      </c>
      <c r="N13" s="138"/>
      <c r="O13" s="139"/>
      <c r="P13" s="136" t="s">
        <v>17</v>
      </c>
      <c r="Q13" s="136"/>
      <c r="R13" s="136"/>
      <c r="S13" s="136" t="s">
        <v>18</v>
      </c>
      <c r="T13" s="136"/>
      <c r="U13" s="136"/>
    </row>
    <row r="14" spans="1:22" ht="60">
      <c r="A14" s="22"/>
      <c r="B14" s="22"/>
      <c r="C14" s="23" t="s">
        <v>11</v>
      </c>
      <c r="D14" s="41" t="s">
        <v>149</v>
      </c>
      <c r="E14" s="41" t="s">
        <v>150</v>
      </c>
      <c r="F14" s="23" t="s">
        <v>12</v>
      </c>
      <c r="G14" s="64" t="s">
        <v>149</v>
      </c>
      <c r="H14" s="64" t="s">
        <v>151</v>
      </c>
      <c r="I14" s="23" t="s">
        <v>12</v>
      </c>
      <c r="J14" s="64" t="s">
        <v>152</v>
      </c>
      <c r="K14" s="64" t="s">
        <v>151</v>
      </c>
      <c r="L14" s="46" t="s">
        <v>12</v>
      </c>
      <c r="M14" s="64" t="s">
        <v>152</v>
      </c>
      <c r="N14" s="64" t="s">
        <v>151</v>
      </c>
      <c r="O14" s="46" t="s">
        <v>12</v>
      </c>
      <c r="P14" s="64" t="s">
        <v>152</v>
      </c>
      <c r="Q14" s="64" t="s">
        <v>151</v>
      </c>
      <c r="R14" s="23" t="s">
        <v>12</v>
      </c>
      <c r="S14" s="41" t="s">
        <v>152</v>
      </c>
      <c r="T14" s="41" t="s">
        <v>151</v>
      </c>
      <c r="U14" s="23" t="s">
        <v>12</v>
      </c>
    </row>
    <row r="15" spans="1:22">
      <c r="A15" s="22">
        <v>1</v>
      </c>
      <c r="B15" s="24">
        <v>2</v>
      </c>
      <c r="C15" s="23">
        <v>3</v>
      </c>
      <c r="D15" s="23">
        <v>4</v>
      </c>
      <c r="E15" s="23">
        <v>5</v>
      </c>
      <c r="F15" s="23">
        <v>6</v>
      </c>
      <c r="G15" s="64">
        <v>7</v>
      </c>
      <c r="H15" s="64">
        <v>8</v>
      </c>
      <c r="I15" s="23">
        <v>9</v>
      </c>
      <c r="J15" s="64">
        <v>10</v>
      </c>
      <c r="K15" s="64">
        <v>11</v>
      </c>
      <c r="L15" s="46">
        <v>12</v>
      </c>
      <c r="M15" s="64">
        <v>13</v>
      </c>
      <c r="N15" s="64">
        <v>14</v>
      </c>
      <c r="O15" s="46">
        <v>15</v>
      </c>
      <c r="P15" s="64">
        <v>16</v>
      </c>
      <c r="Q15" s="64">
        <v>17</v>
      </c>
      <c r="R15" s="23">
        <v>18</v>
      </c>
      <c r="S15" s="23">
        <v>19</v>
      </c>
      <c r="T15" s="23">
        <v>20</v>
      </c>
      <c r="U15" s="23">
        <v>21</v>
      </c>
    </row>
    <row r="16" spans="1:22">
      <c r="A16" s="25"/>
      <c r="B16" s="152" t="s">
        <v>115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4"/>
    </row>
    <row r="17" spans="1:21">
      <c r="A17" s="159" t="s">
        <v>35</v>
      </c>
      <c r="B17" s="146" t="s">
        <v>116</v>
      </c>
      <c r="C17" s="102" t="s">
        <v>25</v>
      </c>
      <c r="D17" s="71">
        <v>23599.1</v>
      </c>
      <c r="E17" s="71">
        <f>Q17+N17</f>
        <v>10870.04</v>
      </c>
      <c r="F17" s="90">
        <f>E17/D17*100</f>
        <v>46.061248098444437</v>
      </c>
      <c r="G17" s="71">
        <f>J17+M17+P17</f>
        <v>23599.100000000002</v>
      </c>
      <c r="H17" s="71">
        <f>K17+N17+Q17</f>
        <v>10870.04</v>
      </c>
      <c r="I17" s="90"/>
      <c r="J17" s="71"/>
      <c r="K17" s="71"/>
      <c r="L17" s="71"/>
      <c r="M17" s="71">
        <v>2830.4</v>
      </c>
      <c r="N17" s="71">
        <v>1050.28</v>
      </c>
      <c r="O17" s="90"/>
      <c r="P17" s="71">
        <v>20768.7</v>
      </c>
      <c r="Q17" s="71">
        <v>9819.76</v>
      </c>
      <c r="R17" s="90">
        <f>Q17/P17*100</f>
        <v>47.281534231800734</v>
      </c>
      <c r="S17" s="71"/>
      <c r="T17" s="71"/>
      <c r="U17" s="71"/>
    </row>
    <row r="18" spans="1:21">
      <c r="A18" s="160"/>
      <c r="B18" s="147"/>
      <c r="C18" s="103"/>
      <c r="D18" s="72"/>
      <c r="E18" s="72"/>
      <c r="F18" s="91"/>
      <c r="G18" s="72"/>
      <c r="H18" s="72"/>
      <c r="I18" s="91"/>
      <c r="J18" s="72"/>
      <c r="K18" s="72"/>
      <c r="L18" s="72"/>
      <c r="M18" s="72"/>
      <c r="N18" s="72"/>
      <c r="O18" s="91"/>
      <c r="P18" s="72"/>
      <c r="Q18" s="72"/>
      <c r="R18" s="91"/>
      <c r="S18" s="72"/>
      <c r="T18" s="72"/>
      <c r="U18" s="72"/>
    </row>
    <row r="19" spans="1:21">
      <c r="A19" s="160"/>
      <c r="B19" s="147"/>
      <c r="C19" s="103"/>
      <c r="D19" s="72"/>
      <c r="E19" s="72"/>
      <c r="F19" s="91"/>
      <c r="G19" s="72"/>
      <c r="H19" s="72"/>
      <c r="I19" s="91"/>
      <c r="J19" s="72"/>
      <c r="K19" s="72"/>
      <c r="L19" s="72"/>
      <c r="M19" s="72"/>
      <c r="N19" s="72"/>
      <c r="O19" s="91"/>
      <c r="P19" s="72"/>
      <c r="Q19" s="72"/>
      <c r="R19" s="91"/>
      <c r="S19" s="72"/>
      <c r="T19" s="72"/>
      <c r="U19" s="72"/>
    </row>
    <row r="20" spans="1:21">
      <c r="A20" s="160"/>
      <c r="B20" s="147"/>
      <c r="C20" s="103"/>
      <c r="D20" s="72"/>
      <c r="E20" s="72"/>
      <c r="F20" s="91"/>
      <c r="G20" s="72"/>
      <c r="H20" s="72"/>
      <c r="I20" s="91"/>
      <c r="J20" s="72"/>
      <c r="K20" s="72"/>
      <c r="L20" s="72"/>
      <c r="M20" s="72"/>
      <c r="N20" s="72"/>
      <c r="O20" s="91"/>
      <c r="P20" s="72"/>
      <c r="Q20" s="72"/>
      <c r="R20" s="91"/>
      <c r="S20" s="72"/>
      <c r="T20" s="72"/>
      <c r="U20" s="72"/>
    </row>
    <row r="21" spans="1:21">
      <c r="A21" s="160"/>
      <c r="B21" s="147"/>
      <c r="C21" s="103"/>
      <c r="D21" s="72"/>
      <c r="E21" s="72"/>
      <c r="F21" s="91"/>
      <c r="G21" s="72"/>
      <c r="H21" s="72"/>
      <c r="I21" s="91"/>
      <c r="J21" s="72"/>
      <c r="K21" s="72"/>
      <c r="L21" s="72"/>
      <c r="M21" s="72"/>
      <c r="N21" s="72"/>
      <c r="O21" s="91"/>
      <c r="P21" s="72"/>
      <c r="Q21" s="72"/>
      <c r="R21" s="91"/>
      <c r="S21" s="72"/>
      <c r="T21" s="72"/>
      <c r="U21" s="72"/>
    </row>
    <row r="22" spans="1:21">
      <c r="A22" s="160"/>
      <c r="B22" s="147"/>
      <c r="C22" s="103"/>
      <c r="D22" s="72"/>
      <c r="E22" s="72"/>
      <c r="F22" s="91"/>
      <c r="G22" s="72"/>
      <c r="H22" s="72"/>
      <c r="I22" s="91"/>
      <c r="J22" s="72"/>
      <c r="K22" s="72"/>
      <c r="L22" s="72"/>
      <c r="M22" s="72"/>
      <c r="N22" s="72"/>
      <c r="O22" s="91"/>
      <c r="P22" s="72"/>
      <c r="Q22" s="72"/>
      <c r="R22" s="91"/>
      <c r="S22" s="72"/>
      <c r="T22" s="72"/>
      <c r="U22" s="72"/>
    </row>
    <row r="23" spans="1:21">
      <c r="A23" s="160"/>
      <c r="B23" s="147"/>
      <c r="C23" s="103"/>
      <c r="D23" s="72"/>
      <c r="E23" s="72"/>
      <c r="F23" s="91"/>
      <c r="G23" s="72"/>
      <c r="H23" s="72"/>
      <c r="I23" s="91"/>
      <c r="J23" s="72"/>
      <c r="K23" s="72"/>
      <c r="L23" s="72"/>
      <c r="M23" s="72"/>
      <c r="N23" s="72"/>
      <c r="O23" s="91"/>
      <c r="P23" s="72"/>
      <c r="Q23" s="72"/>
      <c r="R23" s="91"/>
      <c r="S23" s="72"/>
      <c r="T23" s="72"/>
      <c r="U23" s="72"/>
    </row>
    <row r="24" spans="1:21" ht="52.5" customHeight="1">
      <c r="A24" s="161"/>
      <c r="B24" s="148"/>
      <c r="C24" s="104"/>
      <c r="D24" s="73"/>
      <c r="E24" s="73"/>
      <c r="F24" s="92"/>
      <c r="G24" s="73"/>
      <c r="H24" s="73"/>
      <c r="I24" s="92"/>
      <c r="J24" s="73"/>
      <c r="K24" s="73"/>
      <c r="L24" s="73"/>
      <c r="M24" s="73"/>
      <c r="N24" s="73"/>
      <c r="O24" s="92"/>
      <c r="P24" s="73"/>
      <c r="Q24" s="73"/>
      <c r="R24" s="92"/>
      <c r="S24" s="73"/>
      <c r="T24" s="73"/>
      <c r="U24" s="73"/>
    </row>
    <row r="25" spans="1:21">
      <c r="A25" s="93" t="s">
        <v>24</v>
      </c>
      <c r="B25" s="107" t="s">
        <v>82</v>
      </c>
      <c r="C25" s="102" t="s">
        <v>25</v>
      </c>
      <c r="D25" s="71">
        <v>721.5</v>
      </c>
      <c r="E25" s="71">
        <f>Q25</f>
        <v>270.75</v>
      </c>
      <c r="F25" s="90">
        <f>E25/D25*100</f>
        <v>37.525987525987524</v>
      </c>
      <c r="G25" s="71">
        <f t="shared" ref="G25" si="0">J25+M25+P25</f>
        <v>721.5</v>
      </c>
      <c r="H25" s="71">
        <f t="shared" ref="H25" si="1">K25+N25+Q25</f>
        <v>270.75</v>
      </c>
      <c r="I25" s="90"/>
      <c r="J25" s="71"/>
      <c r="K25" s="71"/>
      <c r="L25" s="71"/>
      <c r="M25" s="71"/>
      <c r="N25" s="71"/>
      <c r="O25" s="71"/>
      <c r="P25" s="71">
        <v>721.5</v>
      </c>
      <c r="Q25" s="71">
        <v>270.75</v>
      </c>
      <c r="R25" s="90">
        <f>Q25/P25*100</f>
        <v>37.525987525987524</v>
      </c>
      <c r="S25" s="71"/>
      <c r="T25" s="71"/>
      <c r="U25" s="71"/>
    </row>
    <row r="26" spans="1:21">
      <c r="A26" s="144"/>
      <c r="B26" s="107"/>
      <c r="C26" s="103"/>
      <c r="D26" s="72"/>
      <c r="E26" s="72"/>
      <c r="F26" s="91"/>
      <c r="G26" s="72"/>
      <c r="H26" s="72"/>
      <c r="I26" s="91"/>
      <c r="J26" s="72"/>
      <c r="K26" s="72"/>
      <c r="L26" s="72"/>
      <c r="M26" s="72"/>
      <c r="N26" s="72"/>
      <c r="O26" s="72"/>
      <c r="P26" s="72"/>
      <c r="Q26" s="72"/>
      <c r="R26" s="91"/>
      <c r="S26" s="72"/>
      <c r="T26" s="72"/>
      <c r="U26" s="72"/>
    </row>
    <row r="27" spans="1:21">
      <c r="A27" s="144"/>
      <c r="B27" s="107"/>
      <c r="C27" s="103"/>
      <c r="D27" s="72"/>
      <c r="E27" s="72"/>
      <c r="F27" s="91"/>
      <c r="G27" s="72"/>
      <c r="H27" s="72"/>
      <c r="I27" s="91"/>
      <c r="J27" s="72"/>
      <c r="K27" s="72"/>
      <c r="L27" s="72"/>
      <c r="M27" s="72"/>
      <c r="N27" s="72"/>
      <c r="O27" s="72"/>
      <c r="P27" s="72"/>
      <c r="Q27" s="72"/>
      <c r="R27" s="91"/>
      <c r="S27" s="72"/>
      <c r="T27" s="72"/>
      <c r="U27" s="72"/>
    </row>
    <row r="28" spans="1:21">
      <c r="A28" s="144"/>
      <c r="B28" s="107"/>
      <c r="C28" s="103"/>
      <c r="D28" s="72"/>
      <c r="E28" s="72"/>
      <c r="F28" s="91"/>
      <c r="G28" s="72"/>
      <c r="H28" s="72"/>
      <c r="I28" s="91"/>
      <c r="J28" s="72"/>
      <c r="K28" s="72"/>
      <c r="L28" s="72"/>
      <c r="M28" s="72"/>
      <c r="N28" s="72"/>
      <c r="O28" s="72"/>
      <c r="P28" s="72"/>
      <c r="Q28" s="72"/>
      <c r="R28" s="91"/>
      <c r="S28" s="72"/>
      <c r="T28" s="72"/>
      <c r="U28" s="72"/>
    </row>
    <row r="29" spans="1:21">
      <c r="A29" s="144"/>
      <c r="B29" s="107"/>
      <c r="C29" s="103"/>
      <c r="D29" s="72"/>
      <c r="E29" s="72"/>
      <c r="F29" s="91"/>
      <c r="G29" s="72"/>
      <c r="H29" s="72"/>
      <c r="I29" s="91"/>
      <c r="J29" s="72"/>
      <c r="K29" s="72"/>
      <c r="L29" s="72"/>
      <c r="M29" s="72"/>
      <c r="N29" s="72"/>
      <c r="O29" s="72"/>
      <c r="P29" s="72"/>
      <c r="Q29" s="72"/>
      <c r="R29" s="91"/>
      <c r="S29" s="72"/>
      <c r="T29" s="72"/>
      <c r="U29" s="72"/>
    </row>
    <row r="30" spans="1:21">
      <c r="A30" s="144"/>
      <c r="B30" s="107"/>
      <c r="C30" s="103"/>
      <c r="D30" s="72"/>
      <c r="E30" s="72"/>
      <c r="F30" s="91"/>
      <c r="G30" s="72"/>
      <c r="H30" s="72"/>
      <c r="I30" s="91"/>
      <c r="J30" s="72"/>
      <c r="K30" s="72"/>
      <c r="L30" s="72"/>
      <c r="M30" s="72"/>
      <c r="N30" s="72"/>
      <c r="O30" s="72"/>
      <c r="P30" s="72"/>
      <c r="Q30" s="72"/>
      <c r="R30" s="91"/>
      <c r="S30" s="72"/>
      <c r="T30" s="72"/>
      <c r="U30" s="72"/>
    </row>
    <row r="31" spans="1:21">
      <c r="A31" s="144"/>
      <c r="B31" s="107"/>
      <c r="C31" s="103"/>
      <c r="D31" s="72"/>
      <c r="E31" s="72"/>
      <c r="F31" s="91"/>
      <c r="G31" s="72"/>
      <c r="H31" s="72"/>
      <c r="I31" s="91"/>
      <c r="J31" s="72"/>
      <c r="K31" s="72"/>
      <c r="L31" s="72"/>
      <c r="M31" s="72"/>
      <c r="N31" s="72"/>
      <c r="O31" s="72"/>
      <c r="P31" s="72"/>
      <c r="Q31" s="72"/>
      <c r="R31" s="91"/>
      <c r="S31" s="72"/>
      <c r="T31" s="72"/>
      <c r="U31" s="72"/>
    </row>
    <row r="32" spans="1:21">
      <c r="A32" s="145"/>
      <c r="B32" s="107"/>
      <c r="C32" s="104"/>
      <c r="D32" s="73"/>
      <c r="E32" s="73"/>
      <c r="F32" s="92"/>
      <c r="G32" s="73"/>
      <c r="H32" s="73"/>
      <c r="I32" s="92"/>
      <c r="J32" s="73"/>
      <c r="K32" s="73"/>
      <c r="L32" s="73"/>
      <c r="M32" s="73"/>
      <c r="N32" s="73"/>
      <c r="O32" s="73"/>
      <c r="P32" s="73"/>
      <c r="Q32" s="73"/>
      <c r="R32" s="92"/>
      <c r="S32" s="73"/>
      <c r="T32" s="73"/>
      <c r="U32" s="73"/>
    </row>
    <row r="33" spans="1:21">
      <c r="A33" s="93" t="s">
        <v>135</v>
      </c>
      <c r="B33" s="107" t="s">
        <v>136</v>
      </c>
      <c r="C33" s="102" t="s">
        <v>25</v>
      </c>
      <c r="D33" s="71">
        <v>37.28</v>
      </c>
      <c r="E33" s="71">
        <f>Q33</f>
        <v>37.28</v>
      </c>
      <c r="F33" s="90">
        <f>E33/D33*100</f>
        <v>100</v>
      </c>
      <c r="G33" s="71">
        <f t="shared" ref="G33" si="2">J33+M33+P33</f>
        <v>37.28</v>
      </c>
      <c r="H33" s="71">
        <f t="shared" ref="H33" si="3">K33+N33+Q33</f>
        <v>37.28</v>
      </c>
      <c r="I33" s="90"/>
      <c r="J33" s="71"/>
      <c r="K33" s="71"/>
      <c r="L33" s="71"/>
      <c r="M33" s="71"/>
      <c r="N33" s="71"/>
      <c r="O33" s="71"/>
      <c r="P33" s="71">
        <v>37.28</v>
      </c>
      <c r="Q33" s="71">
        <v>37.28</v>
      </c>
      <c r="R33" s="90">
        <f>Q33/P33*100</f>
        <v>100</v>
      </c>
      <c r="S33" s="71"/>
      <c r="T33" s="71"/>
      <c r="U33" s="71"/>
    </row>
    <row r="34" spans="1:21">
      <c r="A34" s="144"/>
      <c r="B34" s="107"/>
      <c r="C34" s="103"/>
      <c r="D34" s="72"/>
      <c r="E34" s="72"/>
      <c r="F34" s="91"/>
      <c r="G34" s="72"/>
      <c r="H34" s="72"/>
      <c r="I34" s="91"/>
      <c r="J34" s="72"/>
      <c r="K34" s="72"/>
      <c r="L34" s="72"/>
      <c r="M34" s="72"/>
      <c r="N34" s="72"/>
      <c r="O34" s="72"/>
      <c r="P34" s="72"/>
      <c r="Q34" s="72"/>
      <c r="R34" s="91"/>
      <c r="S34" s="72"/>
      <c r="T34" s="72"/>
      <c r="U34" s="72"/>
    </row>
    <row r="35" spans="1:21">
      <c r="A35" s="144"/>
      <c r="B35" s="107"/>
      <c r="C35" s="103"/>
      <c r="D35" s="72"/>
      <c r="E35" s="72"/>
      <c r="F35" s="91"/>
      <c r="G35" s="72"/>
      <c r="H35" s="72"/>
      <c r="I35" s="91"/>
      <c r="J35" s="72"/>
      <c r="K35" s="72"/>
      <c r="L35" s="72"/>
      <c r="M35" s="72"/>
      <c r="N35" s="72"/>
      <c r="O35" s="72"/>
      <c r="P35" s="72"/>
      <c r="Q35" s="72"/>
      <c r="R35" s="91"/>
      <c r="S35" s="72"/>
      <c r="T35" s="72"/>
      <c r="U35" s="72"/>
    </row>
    <row r="36" spans="1:21">
      <c r="A36" s="144"/>
      <c r="B36" s="107"/>
      <c r="C36" s="103"/>
      <c r="D36" s="72"/>
      <c r="E36" s="72"/>
      <c r="F36" s="91"/>
      <c r="G36" s="72"/>
      <c r="H36" s="72"/>
      <c r="I36" s="91"/>
      <c r="J36" s="72"/>
      <c r="K36" s="72"/>
      <c r="L36" s="72"/>
      <c r="M36" s="72"/>
      <c r="N36" s="72"/>
      <c r="O36" s="72"/>
      <c r="P36" s="72"/>
      <c r="Q36" s="72"/>
      <c r="R36" s="91"/>
      <c r="S36" s="72"/>
      <c r="T36" s="72"/>
      <c r="U36" s="72"/>
    </row>
    <row r="37" spans="1:21">
      <c r="A37" s="144"/>
      <c r="B37" s="107"/>
      <c r="C37" s="103"/>
      <c r="D37" s="72"/>
      <c r="E37" s="72"/>
      <c r="F37" s="91"/>
      <c r="G37" s="72"/>
      <c r="H37" s="72"/>
      <c r="I37" s="91"/>
      <c r="J37" s="72"/>
      <c r="K37" s="72"/>
      <c r="L37" s="72"/>
      <c r="M37" s="72"/>
      <c r="N37" s="72"/>
      <c r="O37" s="72"/>
      <c r="P37" s="72"/>
      <c r="Q37" s="72"/>
      <c r="R37" s="91"/>
      <c r="S37" s="72"/>
      <c r="T37" s="72"/>
      <c r="U37" s="72"/>
    </row>
    <row r="38" spans="1:21">
      <c r="A38" s="144"/>
      <c r="B38" s="107"/>
      <c r="C38" s="103"/>
      <c r="D38" s="72"/>
      <c r="E38" s="72"/>
      <c r="F38" s="91"/>
      <c r="G38" s="72"/>
      <c r="H38" s="72"/>
      <c r="I38" s="91"/>
      <c r="J38" s="72"/>
      <c r="K38" s="72"/>
      <c r="L38" s="72"/>
      <c r="M38" s="72"/>
      <c r="N38" s="72"/>
      <c r="O38" s="72"/>
      <c r="P38" s="72"/>
      <c r="Q38" s="72"/>
      <c r="R38" s="91"/>
      <c r="S38" s="72"/>
      <c r="T38" s="72"/>
      <c r="U38" s="72"/>
    </row>
    <row r="39" spans="1:21">
      <c r="A39" s="144"/>
      <c r="B39" s="107"/>
      <c r="C39" s="103"/>
      <c r="D39" s="72"/>
      <c r="E39" s="72"/>
      <c r="F39" s="91"/>
      <c r="G39" s="72"/>
      <c r="H39" s="72"/>
      <c r="I39" s="91"/>
      <c r="J39" s="72"/>
      <c r="K39" s="72"/>
      <c r="L39" s="72"/>
      <c r="M39" s="72"/>
      <c r="N39" s="72"/>
      <c r="O39" s="72"/>
      <c r="P39" s="72"/>
      <c r="Q39" s="72"/>
      <c r="R39" s="91"/>
      <c r="S39" s="72"/>
      <c r="T39" s="72"/>
      <c r="U39" s="72"/>
    </row>
    <row r="40" spans="1:21">
      <c r="A40" s="145"/>
      <c r="B40" s="107"/>
      <c r="C40" s="104"/>
      <c r="D40" s="73"/>
      <c r="E40" s="73"/>
      <c r="F40" s="92"/>
      <c r="G40" s="73"/>
      <c r="H40" s="73"/>
      <c r="I40" s="92"/>
      <c r="J40" s="73"/>
      <c r="K40" s="73"/>
      <c r="L40" s="73"/>
      <c r="M40" s="73"/>
      <c r="N40" s="73"/>
      <c r="O40" s="73"/>
      <c r="P40" s="73"/>
      <c r="Q40" s="73"/>
      <c r="R40" s="92"/>
      <c r="S40" s="73"/>
      <c r="T40" s="73"/>
      <c r="U40" s="73"/>
    </row>
    <row r="41" spans="1:21">
      <c r="A41" s="15"/>
      <c r="B41" s="26"/>
      <c r="C41" s="27"/>
      <c r="D41" s="28"/>
      <c r="E41" s="28"/>
      <c r="F41" s="29"/>
      <c r="G41" s="61"/>
      <c r="H41" s="61"/>
      <c r="I41" s="29"/>
      <c r="J41" s="61"/>
      <c r="K41" s="61"/>
      <c r="L41" s="45"/>
      <c r="M41" s="61"/>
      <c r="N41" s="61"/>
      <c r="O41" s="45"/>
      <c r="P41" s="61"/>
      <c r="Q41" s="61"/>
      <c r="R41" s="29"/>
      <c r="S41" s="28"/>
      <c r="T41" s="28"/>
      <c r="U41" s="28"/>
    </row>
    <row r="42" spans="1:21">
      <c r="A42" s="157" t="s">
        <v>43</v>
      </c>
      <c r="B42" s="158"/>
      <c r="C42" s="22" t="s">
        <v>25</v>
      </c>
      <c r="D42" s="22">
        <f>D33+D25+D17</f>
        <v>24357.879999999997</v>
      </c>
      <c r="E42" s="22">
        <f>E33+E25+E17</f>
        <v>11178.070000000002</v>
      </c>
      <c r="F42" s="30">
        <f>E42/D42*100</f>
        <v>45.890980660057458</v>
      </c>
      <c r="G42" s="22">
        <f>G33+G25+G17</f>
        <v>24357.88</v>
      </c>
      <c r="H42" s="22">
        <f>H33+H25+H17</f>
        <v>11178.070000000002</v>
      </c>
      <c r="I42" s="30">
        <f>H42/G42*100</f>
        <v>45.890980660057444</v>
      </c>
      <c r="J42" s="22">
        <f t="shared" ref="J42:U42" si="4">J17+J25</f>
        <v>0</v>
      </c>
      <c r="K42" s="22">
        <f t="shared" si="4"/>
        <v>0</v>
      </c>
      <c r="L42" s="22">
        <f t="shared" si="4"/>
        <v>0</v>
      </c>
      <c r="M42" s="22">
        <f t="shared" si="4"/>
        <v>2830.4</v>
      </c>
      <c r="N42" s="22">
        <f t="shared" si="4"/>
        <v>1050.28</v>
      </c>
      <c r="O42" s="22">
        <f t="shared" si="4"/>
        <v>0</v>
      </c>
      <c r="P42" s="22">
        <f>P33+P25+P17</f>
        <v>21527.48</v>
      </c>
      <c r="Q42" s="22">
        <f>Q33+Q25+Q17</f>
        <v>10127.790000000001</v>
      </c>
      <c r="R42" s="30">
        <f>Q42/P42*100</f>
        <v>47.045868815114453</v>
      </c>
      <c r="S42" s="22">
        <f t="shared" si="4"/>
        <v>0</v>
      </c>
      <c r="T42" s="22">
        <f t="shared" si="4"/>
        <v>0</v>
      </c>
      <c r="U42" s="22">
        <f t="shared" si="4"/>
        <v>0</v>
      </c>
    </row>
    <row r="43" spans="1:21" ht="32.25" customHeight="1">
      <c r="A43" s="7"/>
      <c r="B43" s="128" t="s">
        <v>105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9"/>
    </row>
    <row r="44" spans="1:21">
      <c r="A44" s="125" t="s">
        <v>36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7"/>
    </row>
    <row r="45" spans="1:21" s="2" customFormat="1">
      <c r="A45" s="93" t="s">
        <v>53</v>
      </c>
      <c r="B45" s="84" t="s">
        <v>117</v>
      </c>
      <c r="C45" s="102" t="s">
        <v>25</v>
      </c>
      <c r="D45" s="90">
        <v>30484.81</v>
      </c>
      <c r="E45" s="90">
        <f>Q45</f>
        <v>17807.099999999999</v>
      </c>
      <c r="F45" s="90">
        <f>E45/D45*100</f>
        <v>58.413026028372819</v>
      </c>
      <c r="G45" s="90">
        <f>J45+M45+P45</f>
        <v>30484.81</v>
      </c>
      <c r="H45" s="90">
        <f>K45+N45+Q45</f>
        <v>17807.099999999999</v>
      </c>
      <c r="I45" s="90"/>
      <c r="J45" s="71"/>
      <c r="K45" s="71"/>
      <c r="L45" s="71"/>
      <c r="M45" s="71"/>
      <c r="N45" s="71"/>
      <c r="O45" s="71"/>
      <c r="P45" s="90">
        <v>30484.81</v>
      </c>
      <c r="Q45" s="90">
        <v>17807.099999999999</v>
      </c>
      <c r="R45" s="90">
        <f>Q45/P45*100</f>
        <v>58.413026028372819</v>
      </c>
      <c r="S45" s="71"/>
      <c r="T45" s="71"/>
      <c r="U45" s="71"/>
    </row>
    <row r="46" spans="1:21" s="2" customFormat="1">
      <c r="A46" s="94"/>
      <c r="B46" s="85"/>
      <c r="C46" s="103"/>
      <c r="D46" s="91"/>
      <c r="E46" s="91"/>
      <c r="F46" s="91"/>
      <c r="G46" s="91"/>
      <c r="H46" s="91"/>
      <c r="I46" s="91"/>
      <c r="J46" s="72"/>
      <c r="K46" s="72"/>
      <c r="L46" s="72"/>
      <c r="M46" s="72"/>
      <c r="N46" s="72"/>
      <c r="O46" s="72"/>
      <c r="P46" s="91"/>
      <c r="Q46" s="91"/>
      <c r="R46" s="91"/>
      <c r="S46" s="72"/>
      <c r="T46" s="72"/>
      <c r="U46" s="72"/>
    </row>
    <row r="47" spans="1:21" s="2" customFormat="1">
      <c r="A47" s="94"/>
      <c r="B47" s="85"/>
      <c r="C47" s="103"/>
      <c r="D47" s="91"/>
      <c r="E47" s="91"/>
      <c r="F47" s="91"/>
      <c r="G47" s="91"/>
      <c r="H47" s="91"/>
      <c r="I47" s="91"/>
      <c r="J47" s="72"/>
      <c r="K47" s="72"/>
      <c r="L47" s="72"/>
      <c r="M47" s="72"/>
      <c r="N47" s="72"/>
      <c r="O47" s="72"/>
      <c r="P47" s="91"/>
      <c r="Q47" s="91"/>
      <c r="R47" s="91"/>
      <c r="S47" s="72"/>
      <c r="T47" s="72"/>
      <c r="U47" s="72"/>
    </row>
    <row r="48" spans="1:21" s="2" customFormat="1">
      <c r="A48" s="94"/>
      <c r="B48" s="85"/>
      <c r="C48" s="103"/>
      <c r="D48" s="91"/>
      <c r="E48" s="91"/>
      <c r="F48" s="91"/>
      <c r="G48" s="91"/>
      <c r="H48" s="91"/>
      <c r="I48" s="91"/>
      <c r="J48" s="72"/>
      <c r="K48" s="72"/>
      <c r="L48" s="72"/>
      <c r="M48" s="72"/>
      <c r="N48" s="72"/>
      <c r="O48" s="72"/>
      <c r="P48" s="91"/>
      <c r="Q48" s="91"/>
      <c r="R48" s="91"/>
      <c r="S48" s="72"/>
      <c r="T48" s="72"/>
      <c r="U48" s="72"/>
    </row>
    <row r="49" spans="1:21" s="2" customFormat="1">
      <c r="A49" s="94"/>
      <c r="B49" s="85"/>
      <c r="C49" s="103"/>
      <c r="D49" s="91"/>
      <c r="E49" s="91"/>
      <c r="F49" s="91"/>
      <c r="G49" s="91"/>
      <c r="H49" s="91"/>
      <c r="I49" s="91"/>
      <c r="J49" s="72"/>
      <c r="K49" s="72"/>
      <c r="L49" s="72"/>
      <c r="M49" s="72"/>
      <c r="N49" s="72"/>
      <c r="O49" s="72"/>
      <c r="P49" s="91"/>
      <c r="Q49" s="91"/>
      <c r="R49" s="91"/>
      <c r="S49" s="72"/>
      <c r="T49" s="72"/>
      <c r="U49" s="72"/>
    </row>
    <row r="50" spans="1:21" s="2" customFormat="1">
      <c r="A50" s="94"/>
      <c r="B50" s="85"/>
      <c r="C50" s="103"/>
      <c r="D50" s="91"/>
      <c r="E50" s="91"/>
      <c r="F50" s="91"/>
      <c r="G50" s="91"/>
      <c r="H50" s="91"/>
      <c r="I50" s="91"/>
      <c r="J50" s="72"/>
      <c r="K50" s="72"/>
      <c r="L50" s="72"/>
      <c r="M50" s="72"/>
      <c r="N50" s="72"/>
      <c r="O50" s="72"/>
      <c r="P50" s="91"/>
      <c r="Q50" s="91"/>
      <c r="R50" s="91"/>
      <c r="S50" s="72"/>
      <c r="T50" s="72"/>
      <c r="U50" s="72"/>
    </row>
    <row r="51" spans="1:21" s="2" customFormat="1">
      <c r="A51" s="94"/>
      <c r="B51" s="85"/>
      <c r="C51" s="103"/>
      <c r="D51" s="91"/>
      <c r="E51" s="91"/>
      <c r="F51" s="91"/>
      <c r="G51" s="91"/>
      <c r="H51" s="91"/>
      <c r="I51" s="91"/>
      <c r="J51" s="72"/>
      <c r="K51" s="72"/>
      <c r="L51" s="72"/>
      <c r="M51" s="72"/>
      <c r="N51" s="72"/>
      <c r="O51" s="72"/>
      <c r="P51" s="91"/>
      <c r="Q51" s="91"/>
      <c r="R51" s="91"/>
      <c r="S51" s="72"/>
      <c r="T51" s="72"/>
      <c r="U51" s="72"/>
    </row>
    <row r="52" spans="1:21" s="2" customFormat="1" ht="39.75" customHeight="1">
      <c r="A52" s="95"/>
      <c r="B52" s="86"/>
      <c r="C52" s="104"/>
      <c r="D52" s="92"/>
      <c r="E52" s="92"/>
      <c r="F52" s="92"/>
      <c r="G52" s="92"/>
      <c r="H52" s="92"/>
      <c r="I52" s="92"/>
      <c r="J52" s="73"/>
      <c r="K52" s="73"/>
      <c r="L52" s="73"/>
      <c r="M52" s="73"/>
      <c r="N52" s="73"/>
      <c r="O52" s="73"/>
      <c r="P52" s="92"/>
      <c r="Q52" s="92"/>
      <c r="R52" s="92"/>
      <c r="S52" s="73"/>
      <c r="T52" s="73"/>
      <c r="U52" s="73"/>
    </row>
    <row r="53" spans="1:21" s="2" customFormat="1">
      <c r="A53" s="94"/>
      <c r="B53" s="143" t="s">
        <v>0</v>
      </c>
      <c r="C53" s="87" t="s">
        <v>25</v>
      </c>
      <c r="D53" s="71">
        <v>8</v>
      </c>
      <c r="E53" s="71">
        <v>8</v>
      </c>
      <c r="F53" s="122">
        <v>100</v>
      </c>
      <c r="G53" s="71">
        <f>J53+M53+P53</f>
        <v>8</v>
      </c>
      <c r="H53" s="71">
        <f>K53+N53+Q53</f>
        <v>8</v>
      </c>
      <c r="I53" s="90"/>
      <c r="J53" s="71"/>
      <c r="K53" s="71"/>
      <c r="L53" s="71"/>
      <c r="M53" s="71"/>
      <c r="N53" s="71"/>
      <c r="O53" s="71"/>
      <c r="P53" s="71">
        <v>8</v>
      </c>
      <c r="Q53" s="71">
        <v>8</v>
      </c>
      <c r="R53" s="122">
        <v>100</v>
      </c>
      <c r="S53" s="71"/>
      <c r="T53" s="71"/>
      <c r="U53" s="71"/>
    </row>
    <row r="54" spans="1:21" s="2" customFormat="1">
      <c r="A54" s="94"/>
      <c r="B54" s="143"/>
      <c r="C54" s="88"/>
      <c r="D54" s="72"/>
      <c r="E54" s="72"/>
      <c r="F54" s="124"/>
      <c r="G54" s="72"/>
      <c r="H54" s="72"/>
      <c r="I54" s="91"/>
      <c r="J54" s="72"/>
      <c r="K54" s="72"/>
      <c r="L54" s="72"/>
      <c r="M54" s="72"/>
      <c r="N54" s="72"/>
      <c r="O54" s="72"/>
      <c r="P54" s="72"/>
      <c r="Q54" s="72"/>
      <c r="R54" s="124"/>
      <c r="S54" s="72"/>
      <c r="T54" s="72"/>
      <c r="U54" s="72"/>
    </row>
    <row r="55" spans="1:21" s="2" customFormat="1">
      <c r="A55" s="94"/>
      <c r="B55" s="143"/>
      <c r="C55" s="88"/>
      <c r="D55" s="72"/>
      <c r="E55" s="72"/>
      <c r="F55" s="124"/>
      <c r="G55" s="72"/>
      <c r="H55" s="72"/>
      <c r="I55" s="91"/>
      <c r="J55" s="72"/>
      <c r="K55" s="72"/>
      <c r="L55" s="72"/>
      <c r="M55" s="72"/>
      <c r="N55" s="72"/>
      <c r="O55" s="72"/>
      <c r="P55" s="72"/>
      <c r="Q55" s="72"/>
      <c r="R55" s="124"/>
      <c r="S55" s="72"/>
      <c r="T55" s="72"/>
      <c r="U55" s="72"/>
    </row>
    <row r="56" spans="1:21" s="2" customFormat="1">
      <c r="A56" s="94"/>
      <c r="B56" s="143"/>
      <c r="C56" s="88"/>
      <c r="D56" s="72"/>
      <c r="E56" s="72"/>
      <c r="F56" s="124"/>
      <c r="G56" s="72"/>
      <c r="H56" s="72"/>
      <c r="I56" s="91"/>
      <c r="J56" s="72"/>
      <c r="K56" s="72"/>
      <c r="L56" s="72"/>
      <c r="M56" s="72"/>
      <c r="N56" s="72"/>
      <c r="O56" s="72"/>
      <c r="P56" s="72"/>
      <c r="Q56" s="72"/>
      <c r="R56" s="124"/>
      <c r="S56" s="72"/>
      <c r="T56" s="72"/>
      <c r="U56" s="72"/>
    </row>
    <row r="57" spans="1:21" s="2" customFormat="1" ht="27" customHeight="1">
      <c r="A57" s="94"/>
      <c r="B57" s="143"/>
      <c r="C57" s="88"/>
      <c r="D57" s="72"/>
      <c r="E57" s="72"/>
      <c r="F57" s="124"/>
      <c r="G57" s="72"/>
      <c r="H57" s="72"/>
      <c r="I57" s="91"/>
      <c r="J57" s="72"/>
      <c r="K57" s="72"/>
      <c r="L57" s="72"/>
      <c r="M57" s="72"/>
      <c r="N57" s="72"/>
      <c r="O57" s="72"/>
      <c r="P57" s="72"/>
      <c r="Q57" s="72"/>
      <c r="R57" s="124"/>
      <c r="S57" s="72"/>
      <c r="T57" s="72"/>
      <c r="U57" s="72"/>
    </row>
    <row r="58" spans="1:21" s="2" customFormat="1" ht="55.5" hidden="1" customHeight="1">
      <c r="A58" s="94"/>
      <c r="B58" s="143"/>
      <c r="C58" s="31"/>
      <c r="D58" s="72"/>
      <c r="E58" s="72"/>
      <c r="F58" s="124"/>
      <c r="G58" s="72"/>
      <c r="H58" s="72"/>
      <c r="I58" s="91"/>
      <c r="J58" s="72"/>
      <c r="K58" s="72"/>
      <c r="L58" s="72"/>
      <c r="M58" s="72"/>
      <c r="N58" s="72"/>
      <c r="O58" s="72"/>
      <c r="P58" s="72"/>
      <c r="Q58" s="72"/>
      <c r="R58" s="124"/>
      <c r="S58" s="72"/>
      <c r="T58" s="72"/>
      <c r="U58" s="72"/>
    </row>
    <row r="59" spans="1:21" s="2" customFormat="1" ht="55.5" hidden="1" customHeight="1">
      <c r="A59" s="95"/>
      <c r="B59" s="143"/>
      <c r="C59" s="32"/>
      <c r="D59" s="73"/>
      <c r="E59" s="73"/>
      <c r="F59" s="123"/>
      <c r="G59" s="73"/>
      <c r="H59" s="73"/>
      <c r="I59" s="92"/>
      <c r="J59" s="73"/>
      <c r="K59" s="73"/>
      <c r="L59" s="73"/>
      <c r="M59" s="73"/>
      <c r="N59" s="73"/>
      <c r="O59" s="73"/>
      <c r="P59" s="73"/>
      <c r="Q59" s="73"/>
      <c r="R59" s="123"/>
      <c r="S59" s="73"/>
      <c r="T59" s="73"/>
      <c r="U59" s="73"/>
    </row>
    <row r="60" spans="1:21" s="2" customFormat="1" ht="31.5" customHeight="1">
      <c r="A60" s="83" t="s">
        <v>85</v>
      </c>
      <c r="B60" s="84" t="s">
        <v>80</v>
      </c>
      <c r="C60" s="87" t="s">
        <v>25</v>
      </c>
      <c r="D60" s="33">
        <v>45.9</v>
      </c>
      <c r="E60" s="33">
        <v>20.97</v>
      </c>
      <c r="F60" s="34">
        <f>E60/D60*100</f>
        <v>45.686274509803923</v>
      </c>
      <c r="G60" s="33">
        <f>J60+M60+P60</f>
        <v>45.9</v>
      </c>
      <c r="H60" s="33">
        <f>K60+N60+Q60</f>
        <v>20.97</v>
      </c>
      <c r="I60" s="34"/>
      <c r="J60" s="33"/>
      <c r="K60" s="33"/>
      <c r="L60" s="33"/>
      <c r="M60" s="33"/>
      <c r="N60" s="33"/>
      <c r="O60" s="33"/>
      <c r="P60" s="33">
        <v>45.9</v>
      </c>
      <c r="Q60" s="33">
        <v>20.97</v>
      </c>
      <c r="R60" s="34">
        <f>Q60/P60*100</f>
        <v>45.686274509803923</v>
      </c>
      <c r="S60" s="35"/>
      <c r="T60" s="35"/>
      <c r="U60" s="35"/>
    </row>
    <row r="61" spans="1:21" s="2" customFormat="1" ht="55.5" hidden="1" customHeight="1">
      <c r="A61" s="83"/>
      <c r="B61" s="85"/>
      <c r="C61" s="88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</row>
    <row r="62" spans="1:21" s="2" customFormat="1" ht="55.5" hidden="1" customHeight="1">
      <c r="A62" s="83"/>
      <c r="B62" s="85"/>
      <c r="C62" s="88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</row>
    <row r="63" spans="1:21" s="2" customFormat="1" ht="55.5" hidden="1" customHeight="1">
      <c r="A63" s="83"/>
      <c r="B63" s="85"/>
      <c r="C63" s="88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</row>
    <row r="64" spans="1:21" s="2" customFormat="1" ht="55.5" hidden="1" customHeight="1">
      <c r="A64" s="83"/>
      <c r="B64" s="85"/>
      <c r="C64" s="88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</row>
    <row r="65" spans="1:21" s="2" customFormat="1" ht="55.5" hidden="1" customHeight="1">
      <c r="A65" s="83"/>
      <c r="B65" s="85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</row>
    <row r="66" spans="1:21" s="2" customFormat="1" ht="55.5" hidden="1" customHeight="1">
      <c r="A66" s="140"/>
      <c r="B66" s="86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</row>
    <row r="67" spans="1:21" s="2" customFormat="1">
      <c r="A67" s="82" t="s">
        <v>54</v>
      </c>
      <c r="B67" s="84" t="s">
        <v>1</v>
      </c>
      <c r="C67" s="87" t="s">
        <v>25</v>
      </c>
      <c r="D67" s="71">
        <v>8</v>
      </c>
      <c r="E67" s="71">
        <v>8</v>
      </c>
      <c r="F67" s="71"/>
      <c r="G67" s="71">
        <f>J67+M67+P67</f>
        <v>8</v>
      </c>
      <c r="H67" s="71">
        <f>K67+N67+Q67</f>
        <v>8</v>
      </c>
      <c r="I67" s="71"/>
      <c r="J67" s="71"/>
      <c r="K67" s="71"/>
      <c r="L67" s="71"/>
      <c r="M67" s="71"/>
      <c r="N67" s="71"/>
      <c r="O67" s="71"/>
      <c r="P67" s="71">
        <v>8</v>
      </c>
      <c r="Q67" s="71">
        <v>8</v>
      </c>
      <c r="R67" s="71"/>
      <c r="S67" s="71"/>
      <c r="T67" s="71"/>
      <c r="U67" s="71"/>
    </row>
    <row r="68" spans="1:21" s="2" customFormat="1" ht="21" customHeight="1">
      <c r="A68" s="83"/>
      <c r="B68" s="85"/>
      <c r="C68" s="89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</row>
    <row r="69" spans="1:21" s="2" customFormat="1">
      <c r="A69" s="82" t="s">
        <v>55</v>
      </c>
      <c r="B69" s="155" t="s">
        <v>7</v>
      </c>
      <c r="C69" s="87" t="s">
        <v>25</v>
      </c>
      <c r="D69" s="71">
        <v>14</v>
      </c>
      <c r="E69" s="71">
        <v>14</v>
      </c>
      <c r="F69" s="71"/>
      <c r="G69" s="71">
        <f>J69+M69+P69</f>
        <v>14</v>
      </c>
      <c r="H69" s="71">
        <f>K69+N69+Q69</f>
        <v>14</v>
      </c>
      <c r="I69" s="71"/>
      <c r="J69" s="71"/>
      <c r="K69" s="71"/>
      <c r="L69" s="71"/>
      <c r="M69" s="71"/>
      <c r="N69" s="71"/>
      <c r="O69" s="71"/>
      <c r="P69" s="71">
        <v>14</v>
      </c>
      <c r="Q69" s="71">
        <v>14</v>
      </c>
      <c r="R69" s="90"/>
      <c r="S69" s="71"/>
      <c r="T69" s="71"/>
      <c r="U69" s="71"/>
    </row>
    <row r="70" spans="1:21" s="2" customFormat="1">
      <c r="A70" s="83"/>
      <c r="B70" s="156"/>
      <c r="C70" s="88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91"/>
      <c r="S70" s="72"/>
      <c r="T70" s="72"/>
      <c r="U70" s="72"/>
    </row>
    <row r="71" spans="1:21" s="2" customFormat="1">
      <c r="A71" s="83"/>
      <c r="B71" s="156"/>
      <c r="C71" s="88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91"/>
      <c r="S71" s="72"/>
      <c r="T71" s="72"/>
      <c r="U71" s="72"/>
    </row>
    <row r="72" spans="1:21" s="2" customFormat="1">
      <c r="A72" s="83"/>
      <c r="B72" s="156"/>
      <c r="C72" s="88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91"/>
      <c r="S72" s="72"/>
      <c r="T72" s="72"/>
      <c r="U72" s="72"/>
    </row>
    <row r="73" spans="1:21" s="2" customFormat="1">
      <c r="A73" s="83"/>
      <c r="B73" s="156"/>
      <c r="C73" s="88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91"/>
      <c r="S73" s="72"/>
      <c r="T73" s="72"/>
      <c r="U73" s="72"/>
    </row>
    <row r="74" spans="1:21" s="2" customFormat="1">
      <c r="A74" s="83"/>
      <c r="B74" s="156"/>
      <c r="C74" s="88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91"/>
      <c r="S74" s="72"/>
      <c r="T74" s="72"/>
      <c r="U74" s="72"/>
    </row>
    <row r="75" spans="1:21" s="2" customFormat="1">
      <c r="A75" s="83"/>
      <c r="B75" s="156"/>
      <c r="C75" s="88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91"/>
      <c r="S75" s="72"/>
      <c r="T75" s="72"/>
      <c r="U75" s="72"/>
    </row>
    <row r="76" spans="1:21" s="2" customFormat="1" ht="49.5" customHeight="1">
      <c r="A76" s="83"/>
      <c r="B76" s="156"/>
      <c r="C76" s="89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92"/>
      <c r="S76" s="73"/>
      <c r="T76" s="73"/>
      <c r="U76" s="73"/>
    </row>
    <row r="77" spans="1:21" s="2" customFormat="1" ht="55.5" hidden="1" customHeight="1">
      <c r="A77" s="140"/>
      <c r="B77" s="16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</row>
    <row r="78" spans="1:21" s="2" customFormat="1">
      <c r="A78" s="82" t="s">
        <v>61</v>
      </c>
      <c r="B78" s="155" t="s">
        <v>2</v>
      </c>
      <c r="C78" s="87" t="s">
        <v>25</v>
      </c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</row>
    <row r="79" spans="1:21" s="2" customFormat="1" ht="21" customHeight="1">
      <c r="A79" s="83"/>
      <c r="B79" s="156"/>
      <c r="C79" s="89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</row>
    <row r="80" spans="1:21" s="2" customFormat="1">
      <c r="A80" s="82" t="s">
        <v>62</v>
      </c>
      <c r="B80" s="155" t="s">
        <v>3</v>
      </c>
      <c r="C80" s="87" t="s">
        <v>25</v>
      </c>
      <c r="D80" s="71">
        <v>27</v>
      </c>
      <c r="E80" s="71">
        <v>25</v>
      </c>
      <c r="F80" s="90"/>
      <c r="G80" s="71">
        <f>J80+M80+P80</f>
        <v>27</v>
      </c>
      <c r="H80" s="71">
        <f>Q80</f>
        <v>25</v>
      </c>
      <c r="I80" s="71"/>
      <c r="J80" s="71"/>
      <c r="K80" s="71"/>
      <c r="L80" s="71"/>
      <c r="M80" s="71"/>
      <c r="N80" s="71"/>
      <c r="O80" s="71"/>
      <c r="P80" s="71">
        <v>27</v>
      </c>
      <c r="Q80" s="71">
        <v>25</v>
      </c>
      <c r="R80" s="71"/>
      <c r="S80" s="71"/>
      <c r="T80" s="71"/>
      <c r="U80" s="71"/>
    </row>
    <row r="81" spans="1:21" s="2" customFormat="1" ht="39.75" customHeight="1">
      <c r="A81" s="83"/>
      <c r="B81" s="156"/>
      <c r="C81" s="89"/>
      <c r="D81" s="73"/>
      <c r="E81" s="73"/>
      <c r="F81" s="92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</row>
    <row r="82" spans="1:21" s="2" customFormat="1">
      <c r="A82" s="82" t="s">
        <v>63</v>
      </c>
      <c r="B82" s="84" t="s">
        <v>78</v>
      </c>
      <c r="C82" s="87" t="s">
        <v>25</v>
      </c>
      <c r="D82" s="71">
        <v>40.6</v>
      </c>
      <c r="E82" s="71">
        <v>40.6</v>
      </c>
      <c r="F82" s="90"/>
      <c r="G82" s="71">
        <f>J82+M82+P82</f>
        <v>40.6</v>
      </c>
      <c r="H82" s="71">
        <f>Q82</f>
        <v>40.6</v>
      </c>
      <c r="I82" s="71"/>
      <c r="J82" s="71"/>
      <c r="K82" s="71"/>
      <c r="L82" s="71"/>
      <c r="M82" s="71"/>
      <c r="N82" s="71"/>
      <c r="O82" s="71"/>
      <c r="P82" s="71">
        <v>40.6</v>
      </c>
      <c r="Q82" s="71">
        <v>40.6</v>
      </c>
      <c r="R82" s="71">
        <v>0</v>
      </c>
      <c r="S82" s="71"/>
      <c r="T82" s="71"/>
      <c r="U82" s="71"/>
    </row>
    <row r="83" spans="1:21" s="2" customFormat="1">
      <c r="A83" s="83"/>
      <c r="B83" s="85"/>
      <c r="C83" s="88"/>
      <c r="D83" s="72"/>
      <c r="E83" s="72"/>
      <c r="F83" s="91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</row>
    <row r="84" spans="1:21" s="2" customFormat="1">
      <c r="A84" s="83"/>
      <c r="B84" s="85"/>
      <c r="C84" s="88"/>
      <c r="D84" s="72"/>
      <c r="E84" s="72"/>
      <c r="F84" s="91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</row>
    <row r="85" spans="1:21" s="2" customFormat="1">
      <c r="A85" s="83"/>
      <c r="B85" s="85"/>
      <c r="C85" s="88"/>
      <c r="D85" s="72"/>
      <c r="E85" s="72"/>
      <c r="F85" s="91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</row>
    <row r="86" spans="1:21" s="2" customFormat="1">
      <c r="A86" s="83"/>
      <c r="B86" s="85"/>
      <c r="C86" s="88"/>
      <c r="D86" s="72"/>
      <c r="E86" s="72"/>
      <c r="F86" s="91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</row>
    <row r="87" spans="1:21" s="2" customFormat="1">
      <c r="A87" s="83"/>
      <c r="B87" s="85"/>
      <c r="C87" s="88"/>
      <c r="D87" s="72"/>
      <c r="E87" s="72"/>
      <c r="F87" s="91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</row>
    <row r="88" spans="1:21" s="2" customFormat="1">
      <c r="A88" s="83"/>
      <c r="B88" s="85"/>
      <c r="C88" s="88"/>
      <c r="D88" s="72"/>
      <c r="E88" s="72"/>
      <c r="F88" s="91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</row>
    <row r="89" spans="1:21" s="2" customFormat="1" ht="38.25" customHeight="1">
      <c r="A89" s="83"/>
      <c r="B89" s="86"/>
      <c r="C89" s="89"/>
      <c r="D89" s="73"/>
      <c r="E89" s="73"/>
      <c r="F89" s="92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</row>
    <row r="90" spans="1:21" s="2" customFormat="1">
      <c r="A90" s="82" t="s">
        <v>64</v>
      </c>
      <c r="B90" s="84" t="s">
        <v>4</v>
      </c>
      <c r="C90" s="87" t="s">
        <v>25</v>
      </c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</row>
    <row r="91" spans="1:21" s="2" customFormat="1" ht="29.25" customHeight="1">
      <c r="A91" s="83"/>
      <c r="B91" s="85"/>
      <c r="C91" s="89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</row>
    <row r="92" spans="1:21" s="2" customFormat="1">
      <c r="A92" s="82" t="s">
        <v>65</v>
      </c>
      <c r="B92" s="84" t="s">
        <v>5</v>
      </c>
      <c r="C92" s="87" t="s">
        <v>25</v>
      </c>
      <c r="D92" s="71">
        <v>0</v>
      </c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>
        <v>0</v>
      </c>
      <c r="S92" s="71"/>
      <c r="T92" s="71"/>
      <c r="U92" s="71"/>
    </row>
    <row r="93" spans="1:21" s="2" customFormat="1" ht="45" customHeight="1">
      <c r="A93" s="83"/>
      <c r="B93" s="85"/>
      <c r="C93" s="89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</row>
    <row r="94" spans="1:21" s="2" customFormat="1" ht="15.75" customHeight="1">
      <c r="A94" s="82" t="s">
        <v>66</v>
      </c>
      <c r="B94" s="84" t="s">
        <v>137</v>
      </c>
      <c r="C94" s="87" t="s">
        <v>25</v>
      </c>
      <c r="D94" s="71">
        <v>42.4</v>
      </c>
      <c r="E94" s="71">
        <v>40</v>
      </c>
      <c r="F94" s="122">
        <f>E94/D94*100</f>
        <v>94.339622641509436</v>
      </c>
      <c r="G94" s="71">
        <f>J94+M94+P94</f>
        <v>42.4</v>
      </c>
      <c r="H94" s="71">
        <f>K94+N94+Q94</f>
        <v>40</v>
      </c>
      <c r="I94" s="122"/>
      <c r="J94" s="71"/>
      <c r="K94" s="71"/>
      <c r="L94" s="71"/>
      <c r="M94" s="71"/>
      <c r="N94" s="71"/>
      <c r="O94" s="71" t="e">
        <f>N94/M94*100</f>
        <v>#DIV/0!</v>
      </c>
      <c r="P94" s="71">
        <v>42.4</v>
      </c>
      <c r="Q94" s="71">
        <v>40</v>
      </c>
      <c r="R94" s="122"/>
      <c r="S94" s="71"/>
      <c r="T94" s="71"/>
      <c r="U94" s="71"/>
    </row>
    <row r="95" spans="1:21" s="2" customFormat="1" ht="31.5" customHeight="1">
      <c r="A95" s="83"/>
      <c r="B95" s="85"/>
      <c r="C95" s="89"/>
      <c r="D95" s="73"/>
      <c r="E95" s="73"/>
      <c r="F95" s="123"/>
      <c r="G95" s="73"/>
      <c r="H95" s="73"/>
      <c r="I95" s="123"/>
      <c r="J95" s="73"/>
      <c r="K95" s="73"/>
      <c r="L95" s="73"/>
      <c r="M95" s="73"/>
      <c r="N95" s="73"/>
      <c r="O95" s="73"/>
      <c r="P95" s="73"/>
      <c r="Q95" s="73"/>
      <c r="R95" s="123"/>
      <c r="S95" s="73"/>
      <c r="T95" s="73"/>
      <c r="U95" s="73"/>
    </row>
    <row r="96" spans="1:21" s="2" customFormat="1">
      <c r="A96" s="82" t="s">
        <v>67</v>
      </c>
      <c r="B96" s="107" t="s">
        <v>84</v>
      </c>
      <c r="C96" s="87" t="s">
        <v>25</v>
      </c>
      <c r="D96" s="71">
        <v>2000</v>
      </c>
      <c r="E96" s="71">
        <v>1327.55</v>
      </c>
      <c r="F96" s="90"/>
      <c r="G96" s="71">
        <f>J96+M96+P96</f>
        <v>2000</v>
      </c>
      <c r="H96" s="71">
        <f>K96+N96+Q96</f>
        <v>1327.55</v>
      </c>
      <c r="I96" s="90"/>
      <c r="J96" s="71"/>
      <c r="K96" s="71"/>
      <c r="L96" s="71"/>
      <c r="M96" s="71"/>
      <c r="N96" s="71"/>
      <c r="O96" s="71"/>
      <c r="P96" s="71">
        <v>2000</v>
      </c>
      <c r="Q96" s="71">
        <v>1327.55</v>
      </c>
      <c r="R96" s="90">
        <f>Q96/P96*100</f>
        <v>66.377499999999998</v>
      </c>
      <c r="S96" s="71"/>
      <c r="T96" s="71"/>
      <c r="U96" s="71"/>
    </row>
    <row r="97" spans="1:24" s="2" customFormat="1">
      <c r="A97" s="83"/>
      <c r="B97" s="107"/>
      <c r="C97" s="88"/>
      <c r="D97" s="72"/>
      <c r="E97" s="72"/>
      <c r="F97" s="91"/>
      <c r="G97" s="72"/>
      <c r="H97" s="72"/>
      <c r="I97" s="91"/>
      <c r="J97" s="72"/>
      <c r="K97" s="72"/>
      <c r="L97" s="72"/>
      <c r="M97" s="72"/>
      <c r="N97" s="72"/>
      <c r="O97" s="72"/>
      <c r="P97" s="72"/>
      <c r="Q97" s="72"/>
      <c r="R97" s="91"/>
      <c r="S97" s="72"/>
      <c r="T97" s="72"/>
      <c r="U97" s="72"/>
    </row>
    <row r="98" spans="1:24" s="2" customFormat="1">
      <c r="A98" s="83"/>
      <c r="B98" s="107"/>
      <c r="C98" s="88"/>
      <c r="D98" s="72"/>
      <c r="E98" s="72"/>
      <c r="F98" s="91"/>
      <c r="G98" s="72"/>
      <c r="H98" s="72"/>
      <c r="I98" s="91"/>
      <c r="J98" s="72"/>
      <c r="K98" s="72"/>
      <c r="L98" s="72"/>
      <c r="M98" s="72"/>
      <c r="N98" s="72"/>
      <c r="O98" s="72"/>
      <c r="P98" s="72"/>
      <c r="Q98" s="72"/>
      <c r="R98" s="91"/>
      <c r="S98" s="72"/>
      <c r="T98" s="72"/>
      <c r="U98" s="72"/>
    </row>
    <row r="99" spans="1:24" s="2" customFormat="1">
      <c r="A99" s="83"/>
      <c r="B99" s="107"/>
      <c r="C99" s="88"/>
      <c r="D99" s="72"/>
      <c r="E99" s="72"/>
      <c r="F99" s="91"/>
      <c r="G99" s="72"/>
      <c r="H99" s="72"/>
      <c r="I99" s="91"/>
      <c r="J99" s="72"/>
      <c r="K99" s="72"/>
      <c r="L99" s="72"/>
      <c r="M99" s="72"/>
      <c r="N99" s="72"/>
      <c r="O99" s="72"/>
      <c r="P99" s="72"/>
      <c r="Q99" s="72"/>
      <c r="R99" s="91"/>
      <c r="S99" s="72"/>
      <c r="T99" s="72"/>
      <c r="U99" s="72"/>
    </row>
    <row r="100" spans="1:24" s="2" customFormat="1">
      <c r="A100" s="83"/>
      <c r="B100" s="107"/>
      <c r="C100" s="88"/>
      <c r="D100" s="72"/>
      <c r="E100" s="72"/>
      <c r="F100" s="91"/>
      <c r="G100" s="72"/>
      <c r="H100" s="72"/>
      <c r="I100" s="91"/>
      <c r="J100" s="72"/>
      <c r="K100" s="72"/>
      <c r="L100" s="72"/>
      <c r="M100" s="72"/>
      <c r="N100" s="72"/>
      <c r="O100" s="72"/>
      <c r="P100" s="72"/>
      <c r="Q100" s="72"/>
      <c r="R100" s="91"/>
      <c r="S100" s="72"/>
      <c r="T100" s="72"/>
      <c r="U100" s="72"/>
    </row>
    <row r="101" spans="1:24" s="2" customFormat="1">
      <c r="A101" s="83"/>
      <c r="B101" s="107"/>
      <c r="C101" s="88"/>
      <c r="D101" s="72"/>
      <c r="E101" s="72"/>
      <c r="F101" s="91"/>
      <c r="G101" s="72"/>
      <c r="H101" s="72"/>
      <c r="I101" s="91"/>
      <c r="J101" s="72"/>
      <c r="K101" s="72"/>
      <c r="L101" s="72"/>
      <c r="M101" s="72"/>
      <c r="N101" s="72"/>
      <c r="O101" s="72"/>
      <c r="P101" s="72"/>
      <c r="Q101" s="72"/>
      <c r="R101" s="91"/>
      <c r="S101" s="72"/>
      <c r="T101" s="72"/>
      <c r="U101" s="72"/>
    </row>
    <row r="102" spans="1:24" s="2" customFormat="1">
      <c r="A102" s="83"/>
      <c r="B102" s="107"/>
      <c r="C102" s="88"/>
      <c r="D102" s="72"/>
      <c r="E102" s="72"/>
      <c r="F102" s="91"/>
      <c r="G102" s="72"/>
      <c r="H102" s="72"/>
      <c r="I102" s="91"/>
      <c r="J102" s="72"/>
      <c r="K102" s="72"/>
      <c r="L102" s="72"/>
      <c r="M102" s="72"/>
      <c r="N102" s="72"/>
      <c r="O102" s="72"/>
      <c r="P102" s="72"/>
      <c r="Q102" s="72"/>
      <c r="R102" s="91"/>
      <c r="S102" s="72"/>
      <c r="T102" s="72"/>
      <c r="U102" s="72"/>
    </row>
    <row r="103" spans="1:24" s="2" customFormat="1" ht="96.75" customHeight="1">
      <c r="A103" s="140"/>
      <c r="B103" s="107"/>
      <c r="C103" s="89"/>
      <c r="D103" s="73"/>
      <c r="E103" s="73"/>
      <c r="F103" s="92"/>
      <c r="G103" s="73"/>
      <c r="H103" s="73"/>
      <c r="I103" s="92"/>
      <c r="J103" s="73"/>
      <c r="K103" s="73"/>
      <c r="L103" s="73"/>
      <c r="M103" s="73"/>
      <c r="N103" s="73"/>
      <c r="O103" s="73"/>
      <c r="P103" s="73"/>
      <c r="Q103" s="73"/>
      <c r="R103" s="92"/>
      <c r="S103" s="73"/>
      <c r="T103" s="73"/>
      <c r="U103" s="73"/>
    </row>
    <row r="104" spans="1:24" s="2" customFormat="1" ht="48.75" customHeight="1">
      <c r="A104" s="53" t="s">
        <v>139</v>
      </c>
      <c r="B104" s="54" t="s">
        <v>138</v>
      </c>
      <c r="C104" s="50" t="s">
        <v>124</v>
      </c>
      <c r="D104" s="47"/>
      <c r="E104" s="47"/>
      <c r="F104" s="57"/>
      <c r="G104" s="61"/>
      <c r="H104" s="61"/>
      <c r="I104" s="57"/>
      <c r="J104" s="61"/>
      <c r="K104" s="61"/>
      <c r="L104" s="47"/>
      <c r="M104" s="61"/>
      <c r="N104" s="61"/>
      <c r="O104" s="47"/>
      <c r="P104" s="61"/>
      <c r="Q104" s="61"/>
      <c r="R104" s="58"/>
      <c r="S104" s="47"/>
      <c r="T104" s="47"/>
      <c r="U104" s="47"/>
    </row>
    <row r="105" spans="1:24" s="2" customFormat="1" ht="156.75" customHeight="1">
      <c r="A105" s="8" t="s">
        <v>140</v>
      </c>
      <c r="B105" s="54" t="s">
        <v>142</v>
      </c>
      <c r="C105" s="50" t="s">
        <v>25</v>
      </c>
      <c r="D105" s="57">
        <f>J105+M105+P105</f>
        <v>19498.29</v>
      </c>
      <c r="E105" s="57">
        <f>K105+N105+Q105</f>
        <v>7413.03</v>
      </c>
      <c r="F105" s="57">
        <f>E105/D105*100</f>
        <v>38.018872424197198</v>
      </c>
      <c r="G105" s="62">
        <f>J105+M105+P105</f>
        <v>19498.29</v>
      </c>
      <c r="H105" s="62">
        <f>K105+N105+Q105</f>
        <v>7413.03</v>
      </c>
      <c r="I105" s="57"/>
      <c r="J105" s="62">
        <v>17938.43</v>
      </c>
      <c r="K105" s="62">
        <v>6819.99</v>
      </c>
      <c r="L105" s="57">
        <f>K105/J105*100</f>
        <v>38.018879021185242</v>
      </c>
      <c r="M105" s="62">
        <v>584.95000000000005</v>
      </c>
      <c r="N105" s="62">
        <v>222.39</v>
      </c>
      <c r="O105" s="57">
        <f>N105/M105*100</f>
        <v>38.01863407128814</v>
      </c>
      <c r="P105" s="62">
        <v>974.91</v>
      </c>
      <c r="Q105" s="62">
        <v>370.65</v>
      </c>
      <c r="R105" s="57">
        <f>Q105/P105*100</f>
        <v>38.018894051758622</v>
      </c>
      <c r="S105" s="57"/>
      <c r="T105" s="57"/>
      <c r="U105" s="57"/>
    </row>
    <row r="106" spans="1:24" s="2" customFormat="1" ht="208.5" customHeight="1">
      <c r="A106" s="8" t="s">
        <v>141</v>
      </c>
      <c r="B106" s="54" t="s">
        <v>143</v>
      </c>
      <c r="C106" s="50" t="s">
        <v>25</v>
      </c>
      <c r="D106" s="57">
        <v>8572.2199999999993</v>
      </c>
      <c r="E106" s="57">
        <f>N106+Q106</f>
        <v>3361.3999999999996</v>
      </c>
      <c r="F106" s="65">
        <v>19.7</v>
      </c>
      <c r="G106" s="62">
        <f>J106+M106+P106</f>
        <v>8572.2199999999993</v>
      </c>
      <c r="H106" s="62">
        <f>K106+N106+Q106</f>
        <v>3361.3999999999996</v>
      </c>
      <c r="I106" s="57"/>
      <c r="J106" s="62"/>
      <c r="K106" s="62"/>
      <c r="L106" s="57"/>
      <c r="M106" s="62">
        <v>6729.2</v>
      </c>
      <c r="N106" s="62">
        <v>2638.7</v>
      </c>
      <c r="O106" s="57">
        <f>N106/M106*100</f>
        <v>39.212685014563391</v>
      </c>
      <c r="P106" s="62">
        <v>1843.02</v>
      </c>
      <c r="Q106" s="62">
        <v>722.7</v>
      </c>
      <c r="R106" s="57">
        <f>Q106/P106*100</f>
        <v>39.212813751342907</v>
      </c>
      <c r="S106" s="57"/>
      <c r="T106" s="57"/>
      <c r="U106" s="57"/>
      <c r="X106" s="48"/>
    </row>
    <row r="107" spans="1:24" s="2" customFormat="1" ht="31.5" customHeight="1">
      <c r="A107" s="9"/>
      <c r="B107" s="16" t="s">
        <v>8</v>
      </c>
      <c r="C107" s="36" t="s">
        <v>25</v>
      </c>
      <c r="D107" s="42">
        <f>D106+D105+D104+D96+D94+D92+D90+D82+D80+D78+D69+D67+D60+D53+D45</f>
        <v>60741.22</v>
      </c>
      <c r="E107" s="42">
        <f>E106+E105+E104+E96+E94+E92+E90+E82+E80+E78+E69+E67+E60+E53+E45</f>
        <v>30065.649999999998</v>
      </c>
      <c r="F107" s="57">
        <f>E107/D107*100</f>
        <v>49.497935668727095</v>
      </c>
      <c r="G107" s="42">
        <f>G106+G105+G104+G96+G94+G92+G90+G82+G80+G78+G69+G67+G60+G53+G45</f>
        <v>60741.22</v>
      </c>
      <c r="H107" s="42">
        <f>H106+H105+H104+H96+H94+H92+H90+H82+H80+H78+H69+H67+H60+H53+H45</f>
        <v>30065.649999999998</v>
      </c>
      <c r="I107" s="57">
        <f>H107/G107*100</f>
        <v>49.497935668727095</v>
      </c>
      <c r="J107" s="42">
        <f>J106+J105+J104+J96+J94+J92+J90+J82+J80+J78+J69+J67+J60+J53+J45</f>
        <v>17938.43</v>
      </c>
      <c r="K107" s="42">
        <f>K106+K105+K104+K96+K94+K92+K90+K82+K80+K78+K69+K67+K60+K53+K45</f>
        <v>6819.99</v>
      </c>
      <c r="L107" s="57">
        <f>K107/J107*100</f>
        <v>38.018879021185242</v>
      </c>
      <c r="M107" s="42">
        <f>M106+M105+M104+M96+M94+M92+M90+M82+M80+M78+M69+M67+M60+M53+M45</f>
        <v>7314.15</v>
      </c>
      <c r="N107" s="42">
        <f>N106+N105+N104+N96+N94+N92+N90+N82+N80+N78+N69+N67+N60+N53+N45</f>
        <v>2861.0899999999997</v>
      </c>
      <c r="O107" s="57">
        <f>N107/M107*100</f>
        <v>39.11719065099841</v>
      </c>
      <c r="P107" s="42">
        <f>P106+P105+P104+P96+P94+P92+P90+P82+P80+P78+P69+P67+P60+P53+P45</f>
        <v>35488.639999999999</v>
      </c>
      <c r="Q107" s="42">
        <f>Q106+Q105+Q104+Q96+Q94+Q92+Q90+Q82+Q80+Q78+Q69+Q67+Q60+Q53+Q45</f>
        <v>20384.57</v>
      </c>
      <c r="R107" s="57">
        <f>Q107/P107*100</f>
        <v>57.439704649149704</v>
      </c>
      <c r="S107" s="42"/>
      <c r="T107" s="42"/>
      <c r="U107" s="42"/>
    </row>
    <row r="108" spans="1:24" s="2" customFormat="1" ht="21" customHeight="1">
      <c r="A108" s="74" t="s">
        <v>101</v>
      </c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6"/>
    </row>
    <row r="109" spans="1:24" s="2" customFormat="1" ht="17.25" customHeight="1">
      <c r="A109" s="119" t="s">
        <v>37</v>
      </c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1"/>
    </row>
    <row r="110" spans="1:24" s="2" customFormat="1">
      <c r="A110" s="83" t="s">
        <v>56</v>
      </c>
      <c r="B110" s="85" t="s">
        <v>32</v>
      </c>
      <c r="C110" s="87" t="s">
        <v>25</v>
      </c>
      <c r="D110" s="79">
        <f>M110+P110</f>
        <v>15082.400000000001</v>
      </c>
      <c r="E110" s="79">
        <f>N110+Q110</f>
        <v>8400.16</v>
      </c>
      <c r="F110" s="79">
        <f>E110/D110*100</f>
        <v>55.695114835835135</v>
      </c>
      <c r="G110" s="79">
        <f>J110+M110+P110</f>
        <v>15082.400000000001</v>
      </c>
      <c r="H110" s="79">
        <f>K110+N110+Q110</f>
        <v>8400.16</v>
      </c>
      <c r="I110" s="79"/>
      <c r="J110" s="79"/>
      <c r="K110" s="79"/>
      <c r="L110" s="79"/>
      <c r="M110" s="79">
        <v>4278.2</v>
      </c>
      <c r="N110" s="79">
        <v>2009.06</v>
      </c>
      <c r="O110" s="79">
        <f>N110/M110*100</f>
        <v>46.96040390818569</v>
      </c>
      <c r="P110" s="79">
        <v>10804.2</v>
      </c>
      <c r="Q110" s="79">
        <v>6391.1</v>
      </c>
      <c r="R110" s="79">
        <f>Q110/P110*100</f>
        <v>59.153847577793819</v>
      </c>
      <c r="S110" s="113"/>
      <c r="T110" s="116"/>
      <c r="U110" s="116"/>
    </row>
    <row r="111" spans="1:24" s="2" customFormat="1">
      <c r="A111" s="83"/>
      <c r="B111" s="85"/>
      <c r="C111" s="88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114"/>
      <c r="T111" s="117"/>
      <c r="U111" s="117"/>
    </row>
    <row r="112" spans="1:24" s="2" customFormat="1">
      <c r="A112" s="83"/>
      <c r="B112" s="85"/>
      <c r="C112" s="88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114"/>
      <c r="T112" s="117"/>
      <c r="U112" s="117"/>
    </row>
    <row r="113" spans="1:21" s="2" customFormat="1">
      <c r="A113" s="83"/>
      <c r="B113" s="85"/>
      <c r="C113" s="88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114"/>
      <c r="T113" s="117"/>
      <c r="U113" s="117"/>
    </row>
    <row r="114" spans="1:21" s="2" customFormat="1">
      <c r="A114" s="83"/>
      <c r="B114" s="85"/>
      <c r="C114" s="88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114"/>
      <c r="T114" s="117"/>
      <c r="U114" s="117"/>
    </row>
    <row r="115" spans="1:21" s="2" customFormat="1">
      <c r="A115" s="83"/>
      <c r="B115" s="85"/>
      <c r="C115" s="88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114"/>
      <c r="T115" s="117"/>
      <c r="U115" s="117"/>
    </row>
    <row r="116" spans="1:21" s="2" customFormat="1">
      <c r="A116" s="83"/>
      <c r="B116" s="85"/>
      <c r="C116" s="88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114"/>
      <c r="T116" s="117"/>
      <c r="U116" s="117"/>
    </row>
    <row r="117" spans="1:21" s="2" customFormat="1">
      <c r="A117" s="140"/>
      <c r="B117" s="86"/>
      <c r="C117" s="89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115"/>
      <c r="T117" s="118"/>
      <c r="U117" s="118"/>
    </row>
    <row r="118" spans="1:21" s="2" customFormat="1" ht="15.75" customHeight="1">
      <c r="A118" s="149" t="s">
        <v>86</v>
      </c>
      <c r="B118" s="84" t="s">
        <v>107</v>
      </c>
      <c r="C118" s="87" t="s">
        <v>25</v>
      </c>
      <c r="D118" s="79">
        <f>M118+P118</f>
        <v>7932.4</v>
      </c>
      <c r="E118" s="79">
        <f>N118+Q118</f>
        <v>4007.1400000000003</v>
      </c>
      <c r="F118" s="79">
        <f>E118/D118*100</f>
        <v>50.51611113912562</v>
      </c>
      <c r="G118" s="79">
        <f t="shared" ref="G118" si="5">J118+M118+P118</f>
        <v>7932.4</v>
      </c>
      <c r="H118" s="79">
        <f t="shared" ref="H118" si="6">K118+N118+Q118</f>
        <v>4007.1400000000003</v>
      </c>
      <c r="I118" s="79"/>
      <c r="J118" s="79"/>
      <c r="K118" s="79"/>
      <c r="L118" s="79"/>
      <c r="M118" s="79">
        <v>1757</v>
      </c>
      <c r="N118" s="79">
        <v>728.7</v>
      </c>
      <c r="O118" s="79">
        <f t="shared" ref="O118" si="7">N118/M118*100</f>
        <v>41.474103585657375</v>
      </c>
      <c r="P118" s="79">
        <v>6175.4</v>
      </c>
      <c r="Q118" s="79">
        <v>3278.44</v>
      </c>
      <c r="R118" s="79">
        <f>Q118/P118*100</f>
        <v>53.088706804417527</v>
      </c>
      <c r="S118" s="79"/>
      <c r="T118" s="71"/>
      <c r="U118" s="71"/>
    </row>
    <row r="119" spans="1:21" s="2" customFormat="1">
      <c r="A119" s="150"/>
      <c r="B119" s="85"/>
      <c r="C119" s="88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72"/>
      <c r="U119" s="72"/>
    </row>
    <row r="120" spans="1:21" s="2" customFormat="1">
      <c r="A120" s="150"/>
      <c r="B120" s="85"/>
      <c r="C120" s="88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72"/>
      <c r="U120" s="72"/>
    </row>
    <row r="121" spans="1:21" s="2" customFormat="1">
      <c r="A121" s="150"/>
      <c r="B121" s="85"/>
      <c r="C121" s="88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72"/>
      <c r="U121" s="72"/>
    </row>
    <row r="122" spans="1:21" s="2" customFormat="1">
      <c r="A122" s="150"/>
      <c r="B122" s="85"/>
      <c r="C122" s="88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72"/>
      <c r="U122" s="72"/>
    </row>
    <row r="123" spans="1:21" s="2" customFormat="1">
      <c r="A123" s="150"/>
      <c r="B123" s="85"/>
      <c r="C123" s="88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72"/>
      <c r="U123" s="72"/>
    </row>
    <row r="124" spans="1:21" s="2" customFormat="1">
      <c r="A124" s="150"/>
      <c r="B124" s="85"/>
      <c r="C124" s="88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72"/>
      <c r="U124" s="72"/>
    </row>
    <row r="125" spans="1:21" s="2" customFormat="1">
      <c r="A125" s="151"/>
      <c r="B125" s="86"/>
      <c r="C125" s="89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73"/>
      <c r="U125" s="73"/>
    </row>
    <row r="126" spans="1:21" s="2" customFormat="1" ht="15.75" customHeight="1">
      <c r="A126" s="82" t="s">
        <v>68</v>
      </c>
      <c r="B126" s="146" t="s">
        <v>108</v>
      </c>
      <c r="C126" s="87" t="s">
        <v>25</v>
      </c>
      <c r="D126" s="79">
        <f>M126+P126</f>
        <v>5631.7000000000007</v>
      </c>
      <c r="E126" s="79">
        <f>N126+Q126</f>
        <v>2916.79</v>
      </c>
      <c r="F126" s="79">
        <f>E126/D126*100</f>
        <v>51.792353996129052</v>
      </c>
      <c r="G126" s="79">
        <f t="shared" ref="G126" si="8">J126+M126+P126</f>
        <v>5631.7000000000007</v>
      </c>
      <c r="H126" s="79">
        <f t="shared" ref="H126" si="9">K126+N126+Q126</f>
        <v>2916.79</v>
      </c>
      <c r="I126" s="79"/>
      <c r="J126" s="79"/>
      <c r="K126" s="79"/>
      <c r="L126" s="79"/>
      <c r="M126" s="79">
        <v>1397.9</v>
      </c>
      <c r="N126" s="79">
        <v>643.85</v>
      </c>
      <c r="O126" s="79">
        <f t="shared" ref="O126" si="10">N126/M126*100</f>
        <v>46.05837327419701</v>
      </c>
      <c r="P126" s="79">
        <v>4233.8</v>
      </c>
      <c r="Q126" s="79">
        <v>2272.94</v>
      </c>
      <c r="R126" s="79">
        <f>Q126/P126*100</f>
        <v>53.685577967783082</v>
      </c>
      <c r="S126" s="79"/>
      <c r="T126" s="71"/>
      <c r="U126" s="71"/>
    </row>
    <row r="127" spans="1:21" s="2" customFormat="1">
      <c r="A127" s="83"/>
      <c r="B127" s="147"/>
      <c r="C127" s="88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72"/>
      <c r="U127" s="72"/>
    </row>
    <row r="128" spans="1:21" s="2" customFormat="1">
      <c r="A128" s="83"/>
      <c r="B128" s="147"/>
      <c r="C128" s="88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72"/>
      <c r="U128" s="72"/>
    </row>
    <row r="129" spans="1:21" s="2" customFormat="1">
      <c r="A129" s="83"/>
      <c r="B129" s="147"/>
      <c r="C129" s="88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72"/>
      <c r="U129" s="72"/>
    </row>
    <row r="130" spans="1:21" s="2" customFormat="1">
      <c r="A130" s="83"/>
      <c r="B130" s="147"/>
      <c r="C130" s="88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72"/>
      <c r="U130" s="72"/>
    </row>
    <row r="131" spans="1:21" s="2" customFormat="1">
      <c r="A131" s="83"/>
      <c r="B131" s="147"/>
      <c r="C131" s="88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72"/>
      <c r="U131" s="72"/>
    </row>
    <row r="132" spans="1:21" s="2" customFormat="1">
      <c r="A132" s="83"/>
      <c r="B132" s="147"/>
      <c r="C132" s="88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72"/>
      <c r="U132" s="72"/>
    </row>
    <row r="133" spans="1:21" s="2" customFormat="1">
      <c r="A133" s="140"/>
      <c r="B133" s="147"/>
      <c r="C133" s="89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73"/>
      <c r="U133" s="73"/>
    </row>
    <row r="134" spans="1:21" s="2" customFormat="1">
      <c r="A134" s="82" t="s">
        <v>102</v>
      </c>
      <c r="B134" s="84" t="s">
        <v>125</v>
      </c>
      <c r="C134" s="87" t="s">
        <v>25</v>
      </c>
      <c r="D134" s="110"/>
      <c r="E134" s="79"/>
      <c r="F134" s="79"/>
      <c r="G134" s="79">
        <f t="shared" ref="G134" si="11">J134+M134+P134</f>
        <v>0</v>
      </c>
      <c r="H134" s="79">
        <f t="shared" ref="H134" si="12">K134+N134+Q134</f>
        <v>0</v>
      </c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1"/>
      <c r="U134" s="71"/>
    </row>
    <row r="135" spans="1:21" s="2" customFormat="1">
      <c r="A135" s="83"/>
      <c r="B135" s="85"/>
      <c r="C135" s="88"/>
      <c r="D135" s="111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72"/>
      <c r="U135" s="72"/>
    </row>
    <row r="136" spans="1:21" s="2" customFormat="1">
      <c r="A136" s="83"/>
      <c r="B136" s="85"/>
      <c r="C136" s="88"/>
      <c r="D136" s="111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72"/>
      <c r="U136" s="72"/>
    </row>
    <row r="137" spans="1:21" s="2" customFormat="1">
      <c r="A137" s="83"/>
      <c r="B137" s="85"/>
      <c r="C137" s="88"/>
      <c r="D137" s="111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72"/>
      <c r="U137" s="72"/>
    </row>
    <row r="138" spans="1:21" s="2" customFormat="1">
      <c r="A138" s="83"/>
      <c r="B138" s="85"/>
      <c r="C138" s="88"/>
      <c r="D138" s="111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72"/>
      <c r="U138" s="72"/>
    </row>
    <row r="139" spans="1:21" s="2" customFormat="1">
      <c r="A139" s="83"/>
      <c r="B139" s="85"/>
      <c r="C139" s="88"/>
      <c r="D139" s="111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72"/>
      <c r="U139" s="72"/>
    </row>
    <row r="140" spans="1:21" s="2" customFormat="1">
      <c r="A140" s="83"/>
      <c r="B140" s="85"/>
      <c r="C140" s="88"/>
      <c r="D140" s="111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72"/>
      <c r="U140" s="72"/>
    </row>
    <row r="141" spans="1:21" s="2" customFormat="1">
      <c r="A141" s="140"/>
      <c r="B141" s="85"/>
      <c r="C141" s="89"/>
      <c r="D141" s="112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73"/>
      <c r="U141" s="73"/>
    </row>
    <row r="142" spans="1:21" s="2" customFormat="1" ht="32.25" customHeight="1">
      <c r="A142" s="10"/>
      <c r="B142" s="16" t="s">
        <v>44</v>
      </c>
      <c r="C142" s="36" t="s">
        <v>25</v>
      </c>
      <c r="D142" s="42">
        <f t="shared" ref="D142" si="13">SUM(D110:D141)</f>
        <v>28646.500000000004</v>
      </c>
      <c r="E142" s="42">
        <f t="shared" ref="E142" si="14">SUM(E110:E141)</f>
        <v>15324.09</v>
      </c>
      <c r="F142" s="42">
        <f>E142/D142*100</f>
        <v>53.493760145218431</v>
      </c>
      <c r="G142" s="42">
        <f t="shared" ref="G142" si="15">SUM(G110:G141)</f>
        <v>28646.500000000004</v>
      </c>
      <c r="H142" s="42">
        <f t="shared" ref="H142:U142" si="16">SUM(H110:H141)</f>
        <v>15324.09</v>
      </c>
      <c r="I142" s="42">
        <f>H142/G142*100</f>
        <v>53.493760145218431</v>
      </c>
      <c r="J142" s="42">
        <v>0</v>
      </c>
      <c r="K142" s="42">
        <f t="shared" si="16"/>
        <v>0</v>
      </c>
      <c r="L142" s="42">
        <f t="shared" si="16"/>
        <v>0</v>
      </c>
      <c r="M142" s="42">
        <f t="shared" si="16"/>
        <v>7433.1</v>
      </c>
      <c r="N142" s="42">
        <f t="shared" si="16"/>
        <v>3381.61</v>
      </c>
      <c r="O142" s="42">
        <f t="shared" si="16"/>
        <v>134.49288076804007</v>
      </c>
      <c r="P142" s="42">
        <f t="shared" si="16"/>
        <v>21213.399999999998</v>
      </c>
      <c r="Q142" s="42">
        <f t="shared" si="16"/>
        <v>11942.480000000001</v>
      </c>
      <c r="R142" s="42">
        <f>Q142/P142*100</f>
        <v>56.296868960185556</v>
      </c>
      <c r="S142" s="42">
        <f t="shared" si="16"/>
        <v>0</v>
      </c>
      <c r="T142" s="22">
        <f t="shared" si="16"/>
        <v>0</v>
      </c>
      <c r="U142" s="22">
        <f t="shared" si="16"/>
        <v>0</v>
      </c>
    </row>
    <row r="143" spans="1:21" s="2" customFormat="1">
      <c r="A143" s="74" t="s">
        <v>109</v>
      </c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6"/>
    </row>
    <row r="144" spans="1:21" s="2" customFormat="1">
      <c r="A144" s="82" t="s">
        <v>69</v>
      </c>
      <c r="B144" s="163" t="s">
        <v>118</v>
      </c>
      <c r="C144" s="87" t="s">
        <v>25</v>
      </c>
      <c r="D144" s="79">
        <v>3580.4</v>
      </c>
      <c r="E144" s="79">
        <v>1433.15</v>
      </c>
      <c r="F144" s="79">
        <f>E144/D144*100</f>
        <v>40.027650541838902</v>
      </c>
      <c r="G144" s="79">
        <f>J144+M144+P144</f>
        <v>3580.4</v>
      </c>
      <c r="H144" s="79">
        <f>K144+N144+Q144</f>
        <v>1433.15</v>
      </c>
      <c r="I144" s="79"/>
      <c r="J144" s="79"/>
      <c r="K144" s="79"/>
      <c r="L144" s="79"/>
      <c r="M144" s="79"/>
      <c r="N144" s="79"/>
      <c r="O144" s="79"/>
      <c r="P144" s="79">
        <v>3580.4</v>
      </c>
      <c r="Q144" s="79">
        <v>1433.15</v>
      </c>
      <c r="R144" s="79">
        <f>Q144/P144*100</f>
        <v>40.027650541838902</v>
      </c>
      <c r="S144" s="79"/>
      <c r="T144" s="79"/>
      <c r="U144" s="79"/>
    </row>
    <row r="145" spans="1:21" s="2" customFormat="1">
      <c r="A145" s="83"/>
      <c r="B145" s="144"/>
      <c r="C145" s="88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</row>
    <row r="146" spans="1:21" s="2" customFormat="1">
      <c r="A146" s="83"/>
      <c r="B146" s="144"/>
      <c r="C146" s="88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</row>
    <row r="147" spans="1:21" s="2" customFormat="1">
      <c r="A147" s="83"/>
      <c r="B147" s="144"/>
      <c r="C147" s="88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</row>
    <row r="148" spans="1:21" s="2" customFormat="1">
      <c r="A148" s="83"/>
      <c r="B148" s="144"/>
      <c r="C148" s="88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</row>
    <row r="149" spans="1:21" s="2" customFormat="1">
      <c r="A149" s="83"/>
      <c r="B149" s="144"/>
      <c r="C149" s="88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</row>
    <row r="150" spans="1:21" s="2" customFormat="1" ht="51.75" customHeight="1">
      <c r="A150" s="83"/>
      <c r="B150" s="144"/>
      <c r="C150" s="88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</row>
    <row r="151" spans="1:21" s="2" customFormat="1" ht="91.5" customHeight="1">
      <c r="A151" s="83"/>
      <c r="B151" s="145"/>
      <c r="C151" s="89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</row>
    <row r="152" spans="1:21" s="2" customFormat="1" ht="91.5" customHeight="1">
      <c r="A152" s="53"/>
      <c r="B152" s="55" t="s">
        <v>129</v>
      </c>
      <c r="C152" s="50" t="s">
        <v>128</v>
      </c>
      <c r="D152" s="57">
        <v>24.14</v>
      </c>
      <c r="E152" s="57">
        <v>6.04</v>
      </c>
      <c r="F152" s="57">
        <f>E152/D152*100</f>
        <v>25.020712510356251</v>
      </c>
      <c r="G152" s="62">
        <f t="shared" ref="G152:H154" si="17">J152+M152+P152</f>
        <v>24.14</v>
      </c>
      <c r="H152" s="62">
        <f t="shared" si="17"/>
        <v>6.04</v>
      </c>
      <c r="I152" s="57"/>
      <c r="J152" s="62"/>
      <c r="K152" s="62"/>
      <c r="L152" s="57"/>
      <c r="M152" s="62"/>
      <c r="N152" s="62"/>
      <c r="O152" s="57"/>
      <c r="P152" s="62">
        <v>24.14</v>
      </c>
      <c r="Q152" s="62">
        <v>6.04</v>
      </c>
      <c r="R152" s="57">
        <f>Q152/P152*100</f>
        <v>25.020712510356251</v>
      </c>
      <c r="S152" s="57"/>
      <c r="T152" s="57"/>
      <c r="U152" s="57"/>
    </row>
    <row r="153" spans="1:21" s="2" customFormat="1" ht="91.5" customHeight="1">
      <c r="A153" s="10"/>
      <c r="B153" s="16" t="s">
        <v>26</v>
      </c>
      <c r="C153" s="36" t="s">
        <v>25</v>
      </c>
      <c r="D153" s="42">
        <f>D152+D144</f>
        <v>3604.54</v>
      </c>
      <c r="E153" s="42">
        <f>E152+E144</f>
        <v>1439.19</v>
      </c>
      <c r="F153" s="42">
        <f>F152+F144</f>
        <v>65.048363052195157</v>
      </c>
      <c r="G153" s="62">
        <f t="shared" si="17"/>
        <v>3604.54</v>
      </c>
      <c r="H153" s="62">
        <f t="shared" si="17"/>
        <v>1439.19</v>
      </c>
      <c r="I153" s="42"/>
      <c r="J153" s="42"/>
      <c r="K153" s="42"/>
      <c r="L153" s="42"/>
      <c r="M153" s="42"/>
      <c r="N153" s="42"/>
      <c r="O153" s="42"/>
      <c r="P153" s="42">
        <f>P152+P144</f>
        <v>3604.54</v>
      </c>
      <c r="Q153" s="42">
        <f>Q152+Q144</f>
        <v>1439.19</v>
      </c>
      <c r="R153" s="42">
        <f>R152+R144</f>
        <v>65.048363052195157</v>
      </c>
      <c r="S153" s="42"/>
      <c r="T153" s="42"/>
      <c r="U153" s="42"/>
    </row>
    <row r="154" spans="1:21" s="2" customFormat="1" ht="91.5" customHeight="1">
      <c r="A154" s="10"/>
      <c r="B154" s="16"/>
      <c r="C154" s="36"/>
      <c r="D154" s="42"/>
      <c r="E154" s="42"/>
      <c r="F154" s="42"/>
      <c r="G154" s="62">
        <f t="shared" si="17"/>
        <v>0</v>
      </c>
      <c r="H154" s="62">
        <f t="shared" si="17"/>
        <v>0</v>
      </c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</row>
    <row r="155" spans="1:21" s="2" customFormat="1" ht="30.75" customHeight="1">
      <c r="A155" s="11"/>
      <c r="B155" s="12" t="s">
        <v>106</v>
      </c>
      <c r="C155" s="37" t="s">
        <v>25</v>
      </c>
      <c r="D155" s="38">
        <f>D153+D142+D107+D42</f>
        <v>117350.14000000001</v>
      </c>
      <c r="E155" s="39">
        <f>E153+E142+E107+E42</f>
        <v>58006.999999999993</v>
      </c>
      <c r="F155" s="40">
        <f>E155/D155*100</f>
        <v>49.430703704315974</v>
      </c>
      <c r="G155" s="38">
        <f>G153+G142+G107+G42</f>
        <v>117350.14000000001</v>
      </c>
      <c r="H155" s="39">
        <f>H153+H142+H107+H42</f>
        <v>58006.999999999993</v>
      </c>
      <c r="I155" s="40">
        <f>H155/G155*100</f>
        <v>49.430703704315974</v>
      </c>
      <c r="J155" s="38">
        <f>J153+J142+J107+J42</f>
        <v>17938.43</v>
      </c>
      <c r="K155" s="38">
        <f>K153+K142+K107+K42</f>
        <v>6819.99</v>
      </c>
      <c r="L155" s="40">
        <f>K155/J155*100</f>
        <v>38.018879021185242</v>
      </c>
      <c r="M155" s="39">
        <f>M153+M142+M107+M42</f>
        <v>17577.650000000001</v>
      </c>
      <c r="N155" s="39">
        <f>N153+N142+N107+N42</f>
        <v>7292.98</v>
      </c>
      <c r="O155" s="40">
        <f>O153+O142+O107+O42</f>
        <v>173.61007141903849</v>
      </c>
      <c r="P155" s="39">
        <f>P153+P142+P107+P42</f>
        <v>81834.06</v>
      </c>
      <c r="Q155" s="39">
        <f>Q153+Q142+Q107+Q42</f>
        <v>43894.030000000006</v>
      </c>
      <c r="R155" s="40">
        <f>Q155/P155*100</f>
        <v>53.637849570215636</v>
      </c>
      <c r="S155" s="39"/>
      <c r="T155" s="39"/>
      <c r="U155" s="39"/>
    </row>
    <row r="156" spans="1:21" s="2" customFormat="1">
      <c r="A156" s="74" t="s">
        <v>87</v>
      </c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6"/>
    </row>
    <row r="157" spans="1:21" s="2" customFormat="1">
      <c r="A157" s="77" t="s">
        <v>110</v>
      </c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96"/>
    </row>
    <row r="158" spans="1:21" s="2" customFormat="1" ht="132">
      <c r="A158" s="49" t="s">
        <v>83</v>
      </c>
      <c r="B158" s="12" t="s">
        <v>119</v>
      </c>
      <c r="C158" s="36" t="s">
        <v>25</v>
      </c>
      <c r="D158" s="59">
        <v>1955.7</v>
      </c>
      <c r="E158" s="59">
        <f>N158</f>
        <v>617.79999999999995</v>
      </c>
      <c r="F158" s="59">
        <f>E158/D158*100</f>
        <v>31.58971212353633</v>
      </c>
      <c r="G158" s="63">
        <f>J158+M158+P158</f>
        <v>1955.7</v>
      </c>
      <c r="H158" s="63">
        <f>K158+N158+Q158</f>
        <v>617.79999999999995</v>
      </c>
      <c r="I158" s="59"/>
      <c r="J158" s="63"/>
      <c r="K158" s="63"/>
      <c r="L158" s="59"/>
      <c r="M158" s="63">
        <v>1955.7</v>
      </c>
      <c r="N158" s="63">
        <v>617.79999999999995</v>
      </c>
      <c r="O158" s="59">
        <f>N158/M158*100</f>
        <v>31.58971212353633</v>
      </c>
      <c r="P158" s="63"/>
      <c r="Q158" s="42"/>
      <c r="R158" s="42"/>
      <c r="S158" s="42"/>
      <c r="T158" s="42"/>
      <c r="U158" s="42"/>
    </row>
    <row r="159" spans="1:21" s="2" customFormat="1">
      <c r="A159" s="93" t="s">
        <v>88</v>
      </c>
      <c r="B159" s="84" t="s">
        <v>6</v>
      </c>
      <c r="C159" s="87" t="s">
        <v>25</v>
      </c>
      <c r="D159" s="79">
        <v>89.1</v>
      </c>
      <c r="E159" s="79">
        <f>N159</f>
        <v>37.24</v>
      </c>
      <c r="F159" s="79">
        <f>E159/D159*100</f>
        <v>41.795735129068468</v>
      </c>
      <c r="G159" s="79">
        <f>J159+M159+P159</f>
        <v>89.1</v>
      </c>
      <c r="H159" s="79">
        <f>K159+N159+Q159</f>
        <v>37.24</v>
      </c>
      <c r="I159" s="79"/>
      <c r="J159" s="79"/>
      <c r="K159" s="79"/>
      <c r="L159" s="79"/>
      <c r="M159" s="79">
        <v>89.1</v>
      </c>
      <c r="N159" s="79">
        <v>37.24</v>
      </c>
      <c r="O159" s="79">
        <f>N159/M159*100</f>
        <v>41.795735129068468</v>
      </c>
      <c r="P159" s="79"/>
      <c r="Q159" s="79"/>
      <c r="R159" s="79"/>
      <c r="S159" s="79"/>
      <c r="T159" s="79"/>
      <c r="U159" s="79"/>
    </row>
    <row r="160" spans="1:21" s="2" customFormat="1" ht="36.75" customHeight="1">
      <c r="A160" s="94"/>
      <c r="B160" s="85"/>
      <c r="C160" s="89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</row>
    <row r="161" spans="1:21" s="2" customFormat="1">
      <c r="A161" s="93" t="s">
        <v>89</v>
      </c>
      <c r="B161" s="84" t="s">
        <v>99</v>
      </c>
      <c r="C161" s="71" t="s">
        <v>25</v>
      </c>
      <c r="D161" s="79">
        <v>16.3</v>
      </c>
      <c r="E161" s="79">
        <v>7.06</v>
      </c>
      <c r="F161" s="79">
        <f>E161/D161*100</f>
        <v>43.312883435582819</v>
      </c>
      <c r="G161" s="79">
        <f>J161+M161+P161</f>
        <v>16.3</v>
      </c>
      <c r="H161" s="79">
        <f>K161+N161+Q161</f>
        <v>7.1</v>
      </c>
      <c r="I161" s="79"/>
      <c r="J161" s="79"/>
      <c r="K161" s="79"/>
      <c r="L161" s="79"/>
      <c r="M161" s="79">
        <v>16.3</v>
      </c>
      <c r="N161" s="79">
        <v>7.1</v>
      </c>
      <c r="O161" s="79">
        <f>N161/M161*100</f>
        <v>43.558282208588956</v>
      </c>
      <c r="P161" s="79"/>
      <c r="Q161" s="79"/>
      <c r="R161" s="79"/>
      <c r="S161" s="79"/>
      <c r="T161" s="79"/>
      <c r="U161" s="79"/>
    </row>
    <row r="162" spans="1:21" s="2" customFormat="1" ht="52.5" customHeight="1">
      <c r="A162" s="94"/>
      <c r="B162" s="85"/>
      <c r="C162" s="73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</row>
    <row r="163" spans="1:21" s="2" customFormat="1">
      <c r="A163" s="93" t="s">
        <v>90</v>
      </c>
      <c r="B163" s="84" t="s">
        <v>120</v>
      </c>
      <c r="C163" s="87" t="s">
        <v>25</v>
      </c>
      <c r="D163" s="79">
        <v>101966.8</v>
      </c>
      <c r="E163" s="79">
        <f>N163</f>
        <v>53435.54</v>
      </c>
      <c r="F163" s="79">
        <f>E163/D163*100</f>
        <v>52.404841575885484</v>
      </c>
      <c r="G163" s="79">
        <f>J163+M163+P163</f>
        <v>101966.8</v>
      </c>
      <c r="H163" s="79">
        <f>K163+N163+Q163</f>
        <v>53435.54</v>
      </c>
      <c r="I163" s="79"/>
      <c r="J163" s="79"/>
      <c r="K163" s="79"/>
      <c r="L163" s="79"/>
      <c r="M163" s="79">
        <v>101966.8</v>
      </c>
      <c r="N163" s="79">
        <v>53435.54</v>
      </c>
      <c r="O163" s="79">
        <f>N163/M163*100</f>
        <v>52.404841575885484</v>
      </c>
      <c r="P163" s="79"/>
      <c r="Q163" s="79"/>
      <c r="R163" s="79"/>
      <c r="S163" s="79"/>
      <c r="T163" s="79"/>
      <c r="U163" s="79"/>
    </row>
    <row r="164" spans="1:21" s="2" customFormat="1">
      <c r="A164" s="94"/>
      <c r="B164" s="85"/>
      <c r="C164" s="88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</row>
    <row r="165" spans="1:21" s="2" customFormat="1">
      <c r="A165" s="94"/>
      <c r="B165" s="85"/>
      <c r="C165" s="88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</row>
    <row r="166" spans="1:21" s="2" customFormat="1">
      <c r="A166" s="94"/>
      <c r="B166" s="85"/>
      <c r="C166" s="88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</row>
    <row r="167" spans="1:21" s="2" customFormat="1" ht="30.75" customHeight="1">
      <c r="A167" s="94"/>
      <c r="B167" s="85"/>
      <c r="C167" s="88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</row>
    <row r="168" spans="1:21" s="2" customFormat="1">
      <c r="A168" s="94"/>
      <c r="B168" s="85"/>
      <c r="C168" s="88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</row>
    <row r="169" spans="1:21" s="2" customFormat="1">
      <c r="A169" s="94"/>
      <c r="B169" s="85"/>
      <c r="C169" s="88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</row>
    <row r="170" spans="1:21" s="2" customFormat="1">
      <c r="A170" s="95"/>
      <c r="B170" s="86"/>
      <c r="C170" s="89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</row>
    <row r="171" spans="1:21" s="2" customFormat="1">
      <c r="A171" s="93" t="s">
        <v>144</v>
      </c>
      <c r="B171" s="84" t="s">
        <v>130</v>
      </c>
      <c r="C171" s="87" t="s">
        <v>25</v>
      </c>
      <c r="D171" s="79">
        <v>45.6</v>
      </c>
      <c r="E171" s="79"/>
      <c r="F171" s="79"/>
      <c r="G171" s="79">
        <f>J171+M171+P171</f>
        <v>45.6</v>
      </c>
      <c r="H171" s="79">
        <f>K171+N171+Q171</f>
        <v>0</v>
      </c>
      <c r="I171" s="79"/>
      <c r="J171" s="79"/>
      <c r="K171" s="79"/>
      <c r="L171" s="79"/>
      <c r="M171" s="79">
        <v>45.6</v>
      </c>
      <c r="N171" s="79"/>
      <c r="O171" s="79"/>
      <c r="P171" s="79"/>
      <c r="Q171" s="79"/>
      <c r="R171" s="79"/>
      <c r="S171" s="79"/>
      <c r="T171" s="79"/>
      <c r="U171" s="79"/>
    </row>
    <row r="172" spans="1:21" s="2" customFormat="1">
      <c r="A172" s="94"/>
      <c r="B172" s="85"/>
      <c r="C172" s="88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</row>
    <row r="173" spans="1:21" s="2" customFormat="1">
      <c r="A173" s="94"/>
      <c r="B173" s="85"/>
      <c r="C173" s="88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</row>
    <row r="174" spans="1:21" s="2" customFormat="1">
      <c r="A174" s="94"/>
      <c r="B174" s="85"/>
      <c r="C174" s="88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</row>
    <row r="175" spans="1:21" s="2" customFormat="1" ht="30.75" customHeight="1">
      <c r="A175" s="94"/>
      <c r="B175" s="85"/>
      <c r="C175" s="88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</row>
    <row r="176" spans="1:21" s="2" customFormat="1">
      <c r="A176" s="94"/>
      <c r="B176" s="85"/>
      <c r="C176" s="88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</row>
    <row r="177" spans="1:21" s="2" customFormat="1">
      <c r="A177" s="94"/>
      <c r="B177" s="85"/>
      <c r="C177" s="88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</row>
    <row r="178" spans="1:21" s="2" customFormat="1" ht="68.25" customHeight="1">
      <c r="A178" s="95"/>
      <c r="B178" s="86"/>
      <c r="C178" s="89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</row>
    <row r="179" spans="1:21" s="2" customFormat="1" ht="40.5" customHeight="1">
      <c r="A179" s="10"/>
      <c r="B179" s="16" t="s">
        <v>91</v>
      </c>
      <c r="C179" s="36" t="s">
        <v>25</v>
      </c>
      <c r="D179" s="59">
        <f>D171+D163+D159+D158+D161</f>
        <v>104073.50000000001</v>
      </c>
      <c r="E179" s="59">
        <f>E171+E163+E159+E158+E161</f>
        <v>54097.64</v>
      </c>
      <c r="F179" s="59">
        <f>E179/D179*100</f>
        <v>51.980225513699438</v>
      </c>
      <c r="G179" s="63">
        <f>G171+G163+G159+G158+G161</f>
        <v>104073.50000000001</v>
      </c>
      <c r="H179" s="63">
        <f>H171+H163+H159+H158+H161</f>
        <v>54097.68</v>
      </c>
      <c r="I179" s="59">
        <f>H179/G179*100</f>
        <v>51.980263948075155</v>
      </c>
      <c r="J179" s="63"/>
      <c r="K179" s="63"/>
      <c r="L179" s="59"/>
      <c r="M179" s="63">
        <f>M171+M163+M159+M158+M161</f>
        <v>104073.50000000001</v>
      </c>
      <c r="N179" s="63">
        <f>N171+N163+N159+N158+N161</f>
        <v>54097.68</v>
      </c>
      <c r="O179" s="59">
        <f>N179/M179*100</f>
        <v>51.980263948075155</v>
      </c>
      <c r="P179" s="42"/>
      <c r="Q179" s="42"/>
      <c r="R179" s="42"/>
      <c r="S179" s="42"/>
      <c r="T179" s="42"/>
      <c r="U179" s="42"/>
    </row>
    <row r="180" spans="1:21" s="2" customFormat="1">
      <c r="A180" s="74" t="s">
        <v>111</v>
      </c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6"/>
    </row>
    <row r="181" spans="1:21" s="2" customFormat="1" ht="207" customHeight="1">
      <c r="A181" s="52" t="s">
        <v>92</v>
      </c>
      <c r="B181" s="51" t="s">
        <v>121</v>
      </c>
      <c r="C181" s="36" t="s">
        <v>25</v>
      </c>
      <c r="D181" s="42">
        <v>13220.4</v>
      </c>
      <c r="E181" s="42">
        <f>N181</f>
        <v>12377.96</v>
      </c>
      <c r="F181" s="42">
        <f>E181/D181*100</f>
        <v>93.62772684638891</v>
      </c>
      <c r="G181" s="42">
        <f>J181+M181+P181</f>
        <v>13220.4</v>
      </c>
      <c r="H181" s="42">
        <f>K181+N181+Q181</f>
        <v>12377.96</v>
      </c>
      <c r="I181" s="42"/>
      <c r="J181" s="42"/>
      <c r="K181" s="42"/>
      <c r="L181" s="42"/>
      <c r="M181" s="42">
        <v>13220.4</v>
      </c>
      <c r="N181" s="42">
        <v>12377.96</v>
      </c>
      <c r="O181" s="42">
        <f>N181/M181*100</f>
        <v>93.62772684638891</v>
      </c>
      <c r="P181" s="42"/>
      <c r="Q181" s="42"/>
      <c r="R181" s="42"/>
      <c r="S181" s="42"/>
      <c r="T181" s="22"/>
      <c r="U181" s="22"/>
    </row>
    <row r="182" spans="1:21" s="2" customFormat="1">
      <c r="A182" s="83"/>
      <c r="B182" s="143" t="s">
        <v>122</v>
      </c>
      <c r="C182" s="87" t="s">
        <v>126</v>
      </c>
      <c r="D182" s="79">
        <v>228766.2</v>
      </c>
      <c r="E182" s="79">
        <f>N182</f>
        <v>127717.49</v>
      </c>
      <c r="F182" s="79">
        <f>E182/D182*100</f>
        <v>55.828828734314776</v>
      </c>
      <c r="G182" s="79">
        <f>J182+M182+P182</f>
        <v>228766.2</v>
      </c>
      <c r="H182" s="79">
        <f>K182+N182+Q182</f>
        <v>127717.49</v>
      </c>
      <c r="I182" s="79"/>
      <c r="J182" s="79"/>
      <c r="K182" s="79"/>
      <c r="L182" s="79"/>
      <c r="M182" s="79">
        <v>228766.2</v>
      </c>
      <c r="N182" s="79">
        <v>127717.49</v>
      </c>
      <c r="O182" s="79">
        <f>N182/M182*100</f>
        <v>55.828828734314776</v>
      </c>
      <c r="P182" s="79"/>
      <c r="Q182" s="79"/>
      <c r="R182" s="79"/>
      <c r="S182" s="79"/>
      <c r="T182" s="71"/>
      <c r="U182" s="71"/>
    </row>
    <row r="183" spans="1:21" s="2" customFormat="1">
      <c r="A183" s="83"/>
      <c r="B183" s="143"/>
      <c r="C183" s="88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72"/>
      <c r="U183" s="72"/>
    </row>
    <row r="184" spans="1:21" s="2" customFormat="1">
      <c r="A184" s="83"/>
      <c r="B184" s="143"/>
      <c r="C184" s="88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72"/>
      <c r="U184" s="72"/>
    </row>
    <row r="185" spans="1:21" s="2" customFormat="1">
      <c r="A185" s="83"/>
      <c r="B185" s="143"/>
      <c r="C185" s="88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72"/>
      <c r="U185" s="72"/>
    </row>
    <row r="186" spans="1:21" s="2" customFormat="1">
      <c r="A186" s="83"/>
      <c r="B186" s="143"/>
      <c r="C186" s="88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72"/>
      <c r="U186" s="72"/>
    </row>
    <row r="187" spans="1:21" s="2" customFormat="1">
      <c r="A187" s="83"/>
      <c r="B187" s="143"/>
      <c r="C187" s="88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72"/>
      <c r="U187" s="72"/>
    </row>
    <row r="188" spans="1:21" s="2" customFormat="1">
      <c r="A188" s="83"/>
      <c r="B188" s="143"/>
      <c r="C188" s="88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72"/>
      <c r="U188" s="72"/>
    </row>
    <row r="189" spans="1:21" s="2" customFormat="1">
      <c r="A189" s="83"/>
      <c r="B189" s="143"/>
      <c r="C189" s="88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72"/>
      <c r="U189" s="72"/>
    </row>
    <row r="190" spans="1:21" s="2" customFormat="1">
      <c r="A190" s="140"/>
      <c r="B190" s="143"/>
      <c r="C190" s="89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73"/>
      <c r="U190" s="73"/>
    </row>
    <row r="191" spans="1:21" s="2" customFormat="1" ht="15.75" customHeight="1">
      <c r="A191" s="93" t="s">
        <v>93</v>
      </c>
      <c r="B191" s="84" t="s">
        <v>100</v>
      </c>
      <c r="C191" s="87" t="s">
        <v>25</v>
      </c>
      <c r="D191" s="79">
        <v>36.6</v>
      </c>
      <c r="E191" s="79">
        <f>N191</f>
        <v>13.81</v>
      </c>
      <c r="F191" s="79">
        <f>E191/D191*100</f>
        <v>37.732240437158474</v>
      </c>
      <c r="G191" s="79">
        <f>J191+M191+P191</f>
        <v>36.6</v>
      </c>
      <c r="H191" s="79">
        <f>K191+N191+Q191</f>
        <v>13.81</v>
      </c>
      <c r="I191" s="79"/>
      <c r="J191" s="79"/>
      <c r="K191" s="79"/>
      <c r="L191" s="79"/>
      <c r="M191" s="79">
        <v>36.6</v>
      </c>
      <c r="N191" s="79">
        <v>13.81</v>
      </c>
      <c r="O191" s="79">
        <f>N191/M191*100</f>
        <v>37.732240437158474</v>
      </c>
      <c r="P191" s="79"/>
      <c r="Q191" s="79"/>
      <c r="R191" s="79"/>
      <c r="S191" s="79"/>
      <c r="T191" s="71"/>
      <c r="U191" s="71"/>
    </row>
    <row r="192" spans="1:21" s="2" customFormat="1">
      <c r="A192" s="94"/>
      <c r="B192" s="85"/>
      <c r="C192" s="88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72"/>
      <c r="U192" s="72"/>
    </row>
    <row r="193" spans="1:21" s="2" customFormat="1">
      <c r="A193" s="94"/>
      <c r="B193" s="85"/>
      <c r="C193" s="88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72"/>
      <c r="U193" s="72"/>
    </row>
    <row r="194" spans="1:21" s="2" customFormat="1">
      <c r="A194" s="94"/>
      <c r="B194" s="85"/>
      <c r="C194" s="89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73"/>
      <c r="U194" s="73"/>
    </row>
    <row r="195" spans="1:21" s="2" customFormat="1" ht="168.75">
      <c r="A195" s="66" t="s">
        <v>153</v>
      </c>
      <c r="B195" s="67" t="s">
        <v>131</v>
      </c>
      <c r="C195" s="68" t="s">
        <v>25</v>
      </c>
      <c r="D195" s="43">
        <v>486.9</v>
      </c>
      <c r="E195" s="43"/>
      <c r="F195" s="43"/>
      <c r="G195" s="43">
        <f t="shared" ref="G195:H197" si="18">J195+M195+P195</f>
        <v>486.9</v>
      </c>
      <c r="H195" s="43">
        <f t="shared" si="18"/>
        <v>0</v>
      </c>
      <c r="I195" s="43"/>
      <c r="J195" s="43"/>
      <c r="K195" s="43"/>
      <c r="L195" s="43"/>
      <c r="M195" s="43">
        <v>486.9</v>
      </c>
      <c r="N195" s="43"/>
      <c r="O195" s="43"/>
      <c r="P195" s="60"/>
      <c r="Q195" s="60"/>
      <c r="R195" s="60"/>
      <c r="S195" s="60"/>
      <c r="T195" s="69"/>
      <c r="U195" s="69"/>
    </row>
    <row r="196" spans="1:21" s="2" customFormat="1" ht="108.75">
      <c r="A196" s="19" t="s">
        <v>103</v>
      </c>
      <c r="B196" s="20" t="s">
        <v>133</v>
      </c>
      <c r="C196" s="36" t="s">
        <v>25</v>
      </c>
      <c r="D196" s="42">
        <v>18826.900000000001</v>
      </c>
      <c r="E196" s="42">
        <f>H196</f>
        <v>11057.08</v>
      </c>
      <c r="F196" s="42"/>
      <c r="G196" s="43">
        <f t="shared" si="18"/>
        <v>18826.900000000001</v>
      </c>
      <c r="H196" s="43">
        <f t="shared" si="18"/>
        <v>11057.08</v>
      </c>
      <c r="I196" s="42"/>
      <c r="J196" s="42">
        <v>18826.900000000001</v>
      </c>
      <c r="K196" s="42">
        <v>11057.08</v>
      </c>
      <c r="L196" s="42"/>
      <c r="M196" s="42"/>
      <c r="N196" s="42"/>
      <c r="O196" s="42" t="e">
        <f>N196/M196*100</f>
        <v>#DIV/0!</v>
      </c>
      <c r="P196" s="42"/>
      <c r="Q196" s="42"/>
      <c r="R196" s="42"/>
      <c r="S196" s="42"/>
      <c r="T196" s="22"/>
      <c r="U196" s="22"/>
    </row>
    <row r="197" spans="1:21" s="2" customFormat="1" ht="166.5" customHeight="1">
      <c r="A197" s="19" t="s">
        <v>132</v>
      </c>
      <c r="B197" s="20" t="s">
        <v>154</v>
      </c>
      <c r="C197" s="36" t="s">
        <v>25</v>
      </c>
      <c r="D197" s="42">
        <v>31.3</v>
      </c>
      <c r="E197" s="42"/>
      <c r="F197" s="42"/>
      <c r="G197" s="43">
        <f t="shared" si="18"/>
        <v>31.3</v>
      </c>
      <c r="H197" s="43">
        <f t="shared" si="18"/>
        <v>0</v>
      </c>
      <c r="I197" s="42"/>
      <c r="J197" s="42"/>
      <c r="K197" s="42"/>
      <c r="L197" s="42"/>
      <c r="M197" s="42">
        <v>31.3</v>
      </c>
      <c r="N197" s="42"/>
      <c r="O197" s="42"/>
      <c r="P197" s="42"/>
      <c r="Q197" s="42"/>
      <c r="R197" s="42"/>
      <c r="S197" s="42"/>
      <c r="T197" s="22"/>
      <c r="U197" s="22"/>
    </row>
    <row r="198" spans="1:21" s="2" customFormat="1" ht="24.75">
      <c r="A198" s="77" t="s">
        <v>94</v>
      </c>
      <c r="B198" s="78"/>
      <c r="C198" s="36" t="s">
        <v>25</v>
      </c>
      <c r="D198" s="42">
        <f>D181+D182+D191+D195+D196+D197</f>
        <v>261368.3</v>
      </c>
      <c r="E198" s="42">
        <f>E197+E195+E191+E182+E181+E196</f>
        <v>151166.34</v>
      </c>
      <c r="F198" s="42">
        <f>E198/D198*100</f>
        <v>57.836524169151346</v>
      </c>
      <c r="G198" s="42">
        <f>G197+G195+G191+G182+G181+G196</f>
        <v>261368.3</v>
      </c>
      <c r="H198" s="42">
        <f>H197+H195+H191+H182+H181+H196</f>
        <v>151166.34</v>
      </c>
      <c r="I198" s="42">
        <f>H198/G198*100</f>
        <v>57.836524169151346</v>
      </c>
      <c r="J198" s="42">
        <f>J196</f>
        <v>18826.900000000001</v>
      </c>
      <c r="K198" s="42">
        <f>K196</f>
        <v>11057.08</v>
      </c>
      <c r="L198" s="42"/>
      <c r="M198" s="42">
        <f>M181+M182+M191+M195+M196+M197</f>
        <v>242541.4</v>
      </c>
      <c r="N198" s="42">
        <f>N181+N182+N191+N195+N196+N197</f>
        <v>140109.26</v>
      </c>
      <c r="O198" s="42">
        <f>N198/M198*100</f>
        <v>57.767152329457986</v>
      </c>
      <c r="P198" s="42"/>
      <c r="Q198" s="42"/>
      <c r="R198" s="42"/>
      <c r="S198" s="42"/>
      <c r="T198" s="22"/>
      <c r="U198" s="22"/>
    </row>
    <row r="199" spans="1:21" s="2" customFormat="1">
      <c r="A199" s="74" t="s">
        <v>112</v>
      </c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6"/>
    </row>
    <row r="200" spans="1:21" s="2" customFormat="1">
      <c r="A200" s="82" t="s">
        <v>95</v>
      </c>
      <c r="B200" s="146" t="s">
        <v>123</v>
      </c>
      <c r="C200" s="87" t="s">
        <v>25</v>
      </c>
      <c r="D200" s="79">
        <v>1709.7</v>
      </c>
      <c r="E200" s="79">
        <f>N200</f>
        <v>677.79</v>
      </c>
      <c r="F200" s="79">
        <f>E200/D200*100</f>
        <v>39.64379715739603</v>
      </c>
      <c r="G200" s="79">
        <f>J200+M200+P200</f>
        <v>1709.7</v>
      </c>
      <c r="H200" s="79">
        <f>K200+N200+Q200</f>
        <v>677.79</v>
      </c>
      <c r="I200" s="79"/>
      <c r="J200" s="79"/>
      <c r="K200" s="79"/>
      <c r="L200" s="79"/>
      <c r="M200" s="79">
        <v>1709.7</v>
      </c>
      <c r="N200" s="79">
        <v>677.79</v>
      </c>
      <c r="O200" s="79">
        <f>N200/M200*100</f>
        <v>39.64379715739603</v>
      </c>
      <c r="P200" s="79"/>
      <c r="Q200" s="79"/>
      <c r="R200" s="79"/>
      <c r="S200" s="79"/>
      <c r="T200" s="71"/>
      <c r="U200" s="71"/>
    </row>
    <row r="201" spans="1:21" s="2" customFormat="1">
      <c r="A201" s="83"/>
      <c r="B201" s="147"/>
      <c r="C201" s="88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72"/>
      <c r="U201" s="72"/>
    </row>
    <row r="202" spans="1:21" s="2" customFormat="1">
      <c r="A202" s="83"/>
      <c r="B202" s="147"/>
      <c r="C202" s="88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72"/>
      <c r="U202" s="72"/>
    </row>
    <row r="203" spans="1:21" s="2" customFormat="1">
      <c r="A203" s="83"/>
      <c r="B203" s="147"/>
      <c r="C203" s="88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72"/>
      <c r="U203" s="72"/>
    </row>
    <row r="204" spans="1:21" s="2" customFormat="1">
      <c r="A204" s="83"/>
      <c r="B204" s="147"/>
      <c r="C204" s="88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72"/>
      <c r="U204" s="72"/>
    </row>
    <row r="205" spans="1:21" s="2" customFormat="1">
      <c r="A205" s="83"/>
      <c r="B205" s="147"/>
      <c r="C205" s="88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72"/>
      <c r="U205" s="72"/>
    </row>
    <row r="206" spans="1:21" s="2" customFormat="1">
      <c r="A206" s="83"/>
      <c r="B206" s="147"/>
      <c r="C206" s="88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72"/>
      <c r="U206" s="72"/>
    </row>
    <row r="207" spans="1:21" s="2" customFormat="1" ht="120" customHeight="1">
      <c r="A207" s="140"/>
      <c r="B207" s="148"/>
      <c r="C207" s="89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73"/>
      <c r="U207" s="73"/>
    </row>
    <row r="208" spans="1:21" s="2" customFormat="1">
      <c r="A208" s="82" t="s">
        <v>97</v>
      </c>
      <c r="B208" s="166" t="s">
        <v>113</v>
      </c>
      <c r="C208" s="87" t="s">
        <v>25</v>
      </c>
      <c r="D208" s="79">
        <v>9433.9</v>
      </c>
      <c r="E208" s="79">
        <f>N208</f>
        <v>5645.21</v>
      </c>
      <c r="F208" s="79">
        <f>E208/D208*100</f>
        <v>59.839620941498218</v>
      </c>
      <c r="G208" s="79">
        <f>J208+M208+P208</f>
        <v>9433.9</v>
      </c>
      <c r="H208" s="79">
        <f>K208+N208+Q208</f>
        <v>5645.21</v>
      </c>
      <c r="I208" s="79"/>
      <c r="J208" s="79"/>
      <c r="K208" s="79"/>
      <c r="L208" s="79"/>
      <c r="M208" s="79">
        <v>9433.9</v>
      </c>
      <c r="N208" s="79">
        <v>5645.21</v>
      </c>
      <c r="O208" s="79">
        <f>N208/M208*100</f>
        <v>59.839620941498218</v>
      </c>
      <c r="P208" s="79"/>
      <c r="Q208" s="79"/>
      <c r="R208" s="79"/>
      <c r="S208" s="79"/>
      <c r="T208" s="71"/>
      <c r="U208" s="97"/>
    </row>
    <row r="209" spans="1:26" s="2" customFormat="1">
      <c r="A209" s="83"/>
      <c r="B209" s="167"/>
      <c r="C209" s="88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72"/>
      <c r="U209" s="97"/>
    </row>
    <row r="210" spans="1:26" s="2" customFormat="1">
      <c r="A210" s="83"/>
      <c r="B210" s="167"/>
      <c r="C210" s="88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72"/>
      <c r="U210" s="97"/>
    </row>
    <row r="211" spans="1:26" s="2" customFormat="1">
      <c r="A211" s="83"/>
      <c r="B211" s="167"/>
      <c r="C211" s="88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72"/>
      <c r="U211" s="97"/>
    </row>
    <row r="212" spans="1:26" s="2" customFormat="1">
      <c r="A212" s="83"/>
      <c r="B212" s="167"/>
      <c r="C212" s="88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72"/>
      <c r="U212" s="97"/>
    </row>
    <row r="213" spans="1:26" s="2" customFormat="1">
      <c r="A213" s="83"/>
      <c r="B213" s="167"/>
      <c r="C213" s="88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72"/>
      <c r="U213" s="97"/>
    </row>
    <row r="214" spans="1:26" s="2" customFormat="1">
      <c r="A214" s="83"/>
      <c r="B214" s="167"/>
      <c r="C214" s="88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72"/>
      <c r="U214" s="97"/>
    </row>
    <row r="215" spans="1:26" s="2" customFormat="1">
      <c r="A215" s="140"/>
      <c r="B215" s="167"/>
      <c r="C215" s="89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73"/>
      <c r="U215" s="97"/>
      <c r="V215" s="70"/>
      <c r="W215" s="70"/>
      <c r="X215" s="70"/>
      <c r="Y215" s="70"/>
      <c r="Z215" s="70"/>
    </row>
    <row r="216" spans="1:26" s="2" customFormat="1">
      <c r="A216" s="107" t="s">
        <v>38</v>
      </c>
      <c r="B216" s="108"/>
      <c r="C216" s="2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22"/>
      <c r="U216" s="22"/>
      <c r="V216" s="70"/>
      <c r="W216" s="70"/>
      <c r="X216" s="70"/>
      <c r="Y216" s="70"/>
      <c r="Z216" s="70"/>
    </row>
    <row r="217" spans="1:26" s="2" customFormat="1">
      <c r="A217" s="82" t="s">
        <v>155</v>
      </c>
      <c r="B217" s="141" t="s">
        <v>39</v>
      </c>
      <c r="C217" s="87" t="s">
        <v>25</v>
      </c>
      <c r="D217" s="79">
        <f>M217</f>
        <v>2305.9499999999998</v>
      </c>
      <c r="E217" s="79">
        <f>N217</f>
        <v>1415.98</v>
      </c>
      <c r="F217" s="79"/>
      <c r="G217" s="79">
        <f>J217+M217+P217</f>
        <v>2305.9499999999998</v>
      </c>
      <c r="H217" s="79">
        <f>K217+N217+Q217</f>
        <v>1415.98</v>
      </c>
      <c r="I217" s="79"/>
      <c r="J217" s="79"/>
      <c r="K217" s="79"/>
      <c r="L217" s="79"/>
      <c r="M217" s="79">
        <v>2305.9499999999998</v>
      </c>
      <c r="N217" s="79">
        <v>1415.98</v>
      </c>
      <c r="O217" s="79">
        <f>N217/M217*100</f>
        <v>61.405494481666999</v>
      </c>
      <c r="P217" s="79"/>
      <c r="Q217" s="79"/>
      <c r="R217" s="79"/>
      <c r="S217" s="79"/>
      <c r="T217" s="71"/>
      <c r="U217" s="97"/>
      <c r="V217" s="106"/>
      <c r="W217" s="106"/>
      <c r="X217" s="106"/>
      <c r="Y217" s="70"/>
      <c r="Z217" s="70"/>
    </row>
    <row r="218" spans="1:26" s="2" customFormat="1" ht="24.75" customHeight="1">
      <c r="A218" s="83"/>
      <c r="B218" s="142"/>
      <c r="C218" s="89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73"/>
      <c r="U218" s="97"/>
      <c r="V218" s="106"/>
      <c r="W218" s="106"/>
      <c r="X218" s="106"/>
      <c r="Y218" s="70"/>
      <c r="Z218" s="70"/>
    </row>
    <row r="219" spans="1:26" s="2" customFormat="1">
      <c r="A219" s="164" t="s">
        <v>156</v>
      </c>
      <c r="B219" s="141" t="s">
        <v>40</v>
      </c>
      <c r="C219" s="87" t="s">
        <v>25</v>
      </c>
      <c r="D219" s="79">
        <v>813.45</v>
      </c>
      <c r="E219" s="79">
        <f>N219</f>
        <v>405.8</v>
      </c>
      <c r="F219" s="79"/>
      <c r="G219" s="79">
        <f t="shared" ref="G219" si="19">J219+M219+P219</f>
        <v>813.45</v>
      </c>
      <c r="H219" s="79">
        <f t="shared" ref="H219" si="20">K219+N219+Q219</f>
        <v>405.8</v>
      </c>
      <c r="I219" s="79"/>
      <c r="J219" s="79"/>
      <c r="K219" s="79"/>
      <c r="L219" s="79"/>
      <c r="M219" s="79">
        <v>813.45</v>
      </c>
      <c r="N219" s="79">
        <v>405.8</v>
      </c>
      <c r="O219" s="79">
        <f>N219/M219*100</f>
        <v>49.886286803122502</v>
      </c>
      <c r="P219" s="79"/>
      <c r="Q219" s="79"/>
      <c r="R219" s="79"/>
      <c r="S219" s="79"/>
      <c r="T219" s="71"/>
      <c r="U219" s="97"/>
      <c r="V219" s="106"/>
      <c r="W219" s="106"/>
      <c r="X219" s="106"/>
      <c r="Y219" s="70"/>
      <c r="Z219" s="70"/>
    </row>
    <row r="220" spans="1:26" s="2" customFormat="1" ht="32.25" customHeight="1">
      <c r="A220" s="165"/>
      <c r="B220" s="142"/>
      <c r="C220" s="89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73"/>
      <c r="U220" s="97"/>
      <c r="V220" s="106"/>
      <c r="W220" s="106"/>
      <c r="X220" s="106"/>
      <c r="Y220" s="70"/>
      <c r="Z220" s="70"/>
    </row>
    <row r="221" spans="1:26" s="2" customFormat="1">
      <c r="A221" s="82" t="s">
        <v>157</v>
      </c>
      <c r="B221" s="141" t="s">
        <v>41</v>
      </c>
      <c r="C221" s="87" t="s">
        <v>25</v>
      </c>
      <c r="D221" s="79">
        <v>6314.5</v>
      </c>
      <c r="E221" s="79">
        <f>N221</f>
        <v>3823.5</v>
      </c>
      <c r="F221" s="79"/>
      <c r="G221" s="79">
        <f t="shared" ref="G221" si="21">J221+M221+P221</f>
        <v>6314.5</v>
      </c>
      <c r="H221" s="79">
        <f t="shared" ref="H221" si="22">K221+N221+Q221</f>
        <v>3823.5</v>
      </c>
      <c r="I221" s="79"/>
      <c r="J221" s="79"/>
      <c r="K221" s="79"/>
      <c r="L221" s="79"/>
      <c r="M221" s="79">
        <v>6314.5</v>
      </c>
      <c r="N221" s="79">
        <v>3823.5</v>
      </c>
      <c r="O221" s="79">
        <f>N221/M221*100</f>
        <v>60.55111251880593</v>
      </c>
      <c r="P221" s="79"/>
      <c r="Q221" s="79"/>
      <c r="R221" s="79"/>
      <c r="S221" s="79"/>
      <c r="T221" s="71"/>
      <c r="U221" s="97"/>
      <c r="V221" s="106"/>
      <c r="W221" s="106"/>
      <c r="X221" s="106"/>
      <c r="Y221" s="70"/>
      <c r="Z221" s="70"/>
    </row>
    <row r="222" spans="1:26" s="2" customFormat="1" ht="36" customHeight="1">
      <c r="A222" s="83"/>
      <c r="B222" s="142"/>
      <c r="C222" s="89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73"/>
      <c r="U222" s="97"/>
      <c r="V222" s="106"/>
      <c r="W222" s="106"/>
      <c r="X222" s="106"/>
      <c r="Y222" s="70"/>
      <c r="Z222" s="70"/>
    </row>
    <row r="223" spans="1:26" s="2" customFormat="1" ht="24.75">
      <c r="A223" s="77" t="s">
        <v>96</v>
      </c>
      <c r="B223" s="78"/>
      <c r="C223" s="36" t="s">
        <v>25</v>
      </c>
      <c r="D223" s="42">
        <f>D208+D200</f>
        <v>11143.6</v>
      </c>
      <c r="E223" s="42">
        <f>E208+E200</f>
        <v>6323</v>
      </c>
      <c r="F223" s="42">
        <f>E223/D223*100</f>
        <v>56.741089055601421</v>
      </c>
      <c r="G223" s="42">
        <f>G208+G200</f>
        <v>11143.6</v>
      </c>
      <c r="H223" s="42">
        <f>H208+H200</f>
        <v>6323</v>
      </c>
      <c r="I223" s="42">
        <f>H223/G223*100</f>
        <v>56.741089055601421</v>
      </c>
      <c r="J223" s="42"/>
      <c r="K223" s="42"/>
      <c r="L223" s="42"/>
      <c r="M223" s="42">
        <f>M208+M200</f>
        <v>11143.6</v>
      </c>
      <c r="N223" s="42">
        <f>N208+N200</f>
        <v>6323</v>
      </c>
      <c r="O223" s="42">
        <f>N223/M223*100</f>
        <v>56.741089055601421</v>
      </c>
      <c r="P223" s="42"/>
      <c r="Q223" s="42"/>
      <c r="R223" s="42"/>
      <c r="S223" s="42"/>
      <c r="T223" s="22"/>
      <c r="U223" s="22"/>
    </row>
    <row r="224" spans="1:26" s="2" customFormat="1">
      <c r="A224" s="74" t="s">
        <v>145</v>
      </c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6"/>
    </row>
    <row r="225" spans="1:21" s="2" customFormat="1" ht="15.75" customHeight="1">
      <c r="A225" s="82" t="s">
        <v>146</v>
      </c>
      <c r="B225" s="84" t="s">
        <v>104</v>
      </c>
      <c r="C225" s="87" t="s">
        <v>25</v>
      </c>
      <c r="D225" s="71"/>
      <c r="E225" s="71"/>
      <c r="F225" s="90"/>
      <c r="G225" s="71"/>
      <c r="H225" s="71"/>
      <c r="I225" s="90"/>
      <c r="J225" s="71"/>
      <c r="K225" s="71"/>
      <c r="L225" s="71"/>
      <c r="M225" s="71"/>
      <c r="N225" s="71"/>
      <c r="O225" s="90"/>
      <c r="P225" s="71"/>
      <c r="Q225" s="71"/>
      <c r="R225" s="71"/>
      <c r="S225" s="71"/>
      <c r="T225" s="71"/>
      <c r="U225" s="71"/>
    </row>
    <row r="226" spans="1:21" s="2" customFormat="1">
      <c r="A226" s="83"/>
      <c r="B226" s="85"/>
      <c r="C226" s="88"/>
      <c r="D226" s="72"/>
      <c r="E226" s="72"/>
      <c r="F226" s="91"/>
      <c r="G226" s="72"/>
      <c r="H226" s="72"/>
      <c r="I226" s="91"/>
      <c r="J226" s="72"/>
      <c r="K226" s="72"/>
      <c r="L226" s="72"/>
      <c r="M226" s="72"/>
      <c r="N226" s="72"/>
      <c r="O226" s="91"/>
      <c r="P226" s="72"/>
      <c r="Q226" s="72"/>
      <c r="R226" s="72"/>
      <c r="S226" s="72"/>
      <c r="T226" s="72"/>
      <c r="U226" s="72"/>
    </row>
    <row r="227" spans="1:21" s="2" customFormat="1">
      <c r="A227" s="83"/>
      <c r="B227" s="85"/>
      <c r="C227" s="88"/>
      <c r="D227" s="72"/>
      <c r="E227" s="72"/>
      <c r="F227" s="91"/>
      <c r="G227" s="72"/>
      <c r="H227" s="72"/>
      <c r="I227" s="91"/>
      <c r="J227" s="72"/>
      <c r="K227" s="72"/>
      <c r="L227" s="72"/>
      <c r="M227" s="72"/>
      <c r="N227" s="72"/>
      <c r="O227" s="91"/>
      <c r="P227" s="72"/>
      <c r="Q227" s="72"/>
      <c r="R227" s="72"/>
      <c r="S227" s="72"/>
      <c r="T227" s="72"/>
      <c r="U227" s="72"/>
    </row>
    <row r="228" spans="1:21" s="2" customFormat="1">
      <c r="A228" s="83"/>
      <c r="B228" s="85"/>
      <c r="C228" s="88"/>
      <c r="D228" s="72"/>
      <c r="E228" s="72"/>
      <c r="F228" s="91"/>
      <c r="G228" s="72"/>
      <c r="H228" s="72"/>
      <c r="I228" s="91"/>
      <c r="J228" s="72"/>
      <c r="K228" s="72"/>
      <c r="L228" s="72"/>
      <c r="M228" s="72"/>
      <c r="N228" s="72"/>
      <c r="O228" s="91"/>
      <c r="P228" s="72"/>
      <c r="Q228" s="72"/>
      <c r="R228" s="72"/>
      <c r="S228" s="72"/>
      <c r="T228" s="72"/>
      <c r="U228" s="72"/>
    </row>
    <row r="229" spans="1:21" s="2" customFormat="1">
      <c r="A229" s="83"/>
      <c r="B229" s="85"/>
      <c r="C229" s="88"/>
      <c r="D229" s="72"/>
      <c r="E229" s="72"/>
      <c r="F229" s="91"/>
      <c r="G229" s="72"/>
      <c r="H229" s="72"/>
      <c r="I229" s="91"/>
      <c r="J229" s="72"/>
      <c r="K229" s="72"/>
      <c r="L229" s="72"/>
      <c r="M229" s="72"/>
      <c r="N229" s="72"/>
      <c r="O229" s="91"/>
      <c r="P229" s="72"/>
      <c r="Q229" s="72"/>
      <c r="R229" s="72"/>
      <c r="S229" s="72"/>
      <c r="T229" s="72"/>
      <c r="U229" s="72"/>
    </row>
    <row r="230" spans="1:21" s="2" customFormat="1">
      <c r="A230" s="83"/>
      <c r="B230" s="85"/>
      <c r="C230" s="88"/>
      <c r="D230" s="72"/>
      <c r="E230" s="72"/>
      <c r="F230" s="91"/>
      <c r="G230" s="72"/>
      <c r="H230" s="72"/>
      <c r="I230" s="91"/>
      <c r="J230" s="72"/>
      <c r="K230" s="72"/>
      <c r="L230" s="72"/>
      <c r="M230" s="72"/>
      <c r="N230" s="72"/>
      <c r="O230" s="91"/>
      <c r="P230" s="72"/>
      <c r="Q230" s="72"/>
      <c r="R230" s="72"/>
      <c r="S230" s="72"/>
      <c r="T230" s="72"/>
      <c r="U230" s="72"/>
    </row>
    <row r="231" spans="1:21" s="2" customFormat="1">
      <c r="A231" s="83"/>
      <c r="B231" s="85"/>
      <c r="C231" s="88"/>
      <c r="D231" s="72"/>
      <c r="E231" s="72"/>
      <c r="F231" s="91"/>
      <c r="G231" s="72"/>
      <c r="H231" s="72"/>
      <c r="I231" s="91"/>
      <c r="J231" s="72"/>
      <c r="K231" s="72"/>
      <c r="L231" s="72"/>
      <c r="M231" s="72"/>
      <c r="N231" s="72"/>
      <c r="O231" s="91"/>
      <c r="P231" s="72"/>
      <c r="Q231" s="72"/>
      <c r="R231" s="72"/>
      <c r="S231" s="72"/>
      <c r="T231" s="72"/>
      <c r="U231" s="72"/>
    </row>
    <row r="232" spans="1:21" s="2" customFormat="1">
      <c r="A232" s="83"/>
      <c r="B232" s="85"/>
      <c r="C232" s="88"/>
      <c r="D232" s="72"/>
      <c r="E232" s="72"/>
      <c r="F232" s="91"/>
      <c r="G232" s="72"/>
      <c r="H232" s="72"/>
      <c r="I232" s="91"/>
      <c r="J232" s="72"/>
      <c r="K232" s="72"/>
      <c r="L232" s="72"/>
      <c r="M232" s="72"/>
      <c r="N232" s="72"/>
      <c r="O232" s="91"/>
      <c r="P232" s="72"/>
      <c r="Q232" s="72"/>
      <c r="R232" s="72"/>
      <c r="S232" s="72"/>
      <c r="T232" s="72"/>
      <c r="U232" s="72"/>
    </row>
    <row r="233" spans="1:21" s="2" customFormat="1" ht="82.5" customHeight="1">
      <c r="A233" s="83"/>
      <c r="B233" s="86"/>
      <c r="C233" s="89"/>
      <c r="D233" s="73"/>
      <c r="E233" s="73"/>
      <c r="F233" s="92"/>
      <c r="G233" s="73"/>
      <c r="H233" s="73"/>
      <c r="I233" s="92"/>
      <c r="J233" s="73"/>
      <c r="K233" s="73"/>
      <c r="L233" s="73"/>
      <c r="M233" s="73"/>
      <c r="N233" s="73"/>
      <c r="O233" s="92"/>
      <c r="P233" s="73"/>
      <c r="Q233" s="73"/>
      <c r="R233" s="73"/>
      <c r="S233" s="73"/>
      <c r="T233" s="73"/>
      <c r="U233" s="73"/>
    </row>
    <row r="234" spans="1:21" s="2" customFormat="1" ht="24.75">
      <c r="A234" s="77" t="s">
        <v>147</v>
      </c>
      <c r="B234" s="78"/>
      <c r="C234" s="37" t="s">
        <v>25</v>
      </c>
      <c r="D234" s="40">
        <f>D225</f>
        <v>0</v>
      </c>
      <c r="E234" s="40">
        <f>E225</f>
        <v>0</v>
      </c>
      <c r="F234" s="40" t="e">
        <f>E234/D234*100</f>
        <v>#DIV/0!</v>
      </c>
      <c r="G234" s="40">
        <f>G225</f>
        <v>0</v>
      </c>
      <c r="H234" s="40">
        <f>H225</f>
        <v>0</v>
      </c>
      <c r="I234" s="40" t="e">
        <f>H234/G234*100</f>
        <v>#DIV/0!</v>
      </c>
      <c r="J234" s="39"/>
      <c r="K234" s="39"/>
      <c r="L234" s="39"/>
      <c r="M234" s="40">
        <f>M225</f>
        <v>0</v>
      </c>
      <c r="N234" s="40">
        <f>N225</f>
        <v>0</v>
      </c>
      <c r="O234" s="40" t="e">
        <f>N234/M234*100</f>
        <v>#DIV/0!</v>
      </c>
      <c r="P234" s="39"/>
      <c r="Q234" s="39"/>
      <c r="R234" s="39"/>
      <c r="S234" s="39"/>
      <c r="T234" s="39"/>
      <c r="U234" s="39"/>
    </row>
    <row r="235" spans="1:21" s="2" customFormat="1" ht="24.75">
      <c r="A235" s="74" t="s">
        <v>59</v>
      </c>
      <c r="B235" s="76"/>
      <c r="C235" s="36" t="s">
        <v>25</v>
      </c>
      <c r="D235" s="42">
        <f>D234+D223+D198+D179</f>
        <v>376585.39999999997</v>
      </c>
      <c r="E235" s="42">
        <f>E234+E223+E198+E179</f>
        <v>211586.97999999998</v>
      </c>
      <c r="F235" s="42">
        <f>E235/D235*100</f>
        <v>56.185656693010401</v>
      </c>
      <c r="G235" s="42">
        <f>G234+G223+G198+G179</f>
        <v>376585.39999999997</v>
      </c>
      <c r="H235" s="42">
        <f>H223+H198+H179+H234</f>
        <v>211587.02</v>
      </c>
      <c r="I235" s="42">
        <f>H235/G235*100</f>
        <v>56.185667314771102</v>
      </c>
      <c r="J235" s="42">
        <f>J234+J223+J198+J179</f>
        <v>18826.900000000001</v>
      </c>
      <c r="K235" s="42">
        <f>K234+K223+K198+K179</f>
        <v>11057.08</v>
      </c>
      <c r="L235" s="42"/>
      <c r="M235" s="42">
        <f>M234+M223+M198+M179</f>
        <v>357758.5</v>
      </c>
      <c r="N235" s="42">
        <f>N234+N223+N198+N179</f>
        <v>200529.94</v>
      </c>
      <c r="O235" s="42">
        <f>N235/M235*100</f>
        <v>56.051761174088114</v>
      </c>
      <c r="P235" s="42"/>
      <c r="Q235" s="42"/>
      <c r="R235" s="42"/>
      <c r="S235" s="42"/>
      <c r="T235" s="42"/>
      <c r="U235" s="42"/>
    </row>
    <row r="236" spans="1:21" s="2" customFormat="1" ht="15.75" customHeight="1">
      <c r="A236" s="107" t="s">
        <v>42</v>
      </c>
      <c r="B236" s="108"/>
      <c r="C236" s="108"/>
      <c r="D236" s="108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9"/>
    </row>
    <row r="237" spans="1:21" s="2" customFormat="1">
      <c r="A237" s="74" t="s">
        <v>72</v>
      </c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6"/>
    </row>
    <row r="238" spans="1:21" s="2" customFormat="1" ht="15" customHeight="1">
      <c r="A238" s="82" t="s">
        <v>47</v>
      </c>
      <c r="B238" s="84" t="s">
        <v>28</v>
      </c>
      <c r="C238" s="102" t="s">
        <v>25</v>
      </c>
      <c r="D238" s="79">
        <f>M238</f>
        <v>2796.6</v>
      </c>
      <c r="E238" s="79">
        <f>N238</f>
        <v>143.08000000000001</v>
      </c>
      <c r="F238" s="79">
        <f>E238/D238*100</f>
        <v>5.1162125438031909</v>
      </c>
      <c r="G238" s="79">
        <f>J238+M238+P238</f>
        <v>2796.6</v>
      </c>
      <c r="H238" s="79">
        <f>K238+N238+Q238</f>
        <v>143.08000000000001</v>
      </c>
      <c r="I238" s="79"/>
      <c r="J238" s="79"/>
      <c r="K238" s="79"/>
      <c r="L238" s="79"/>
      <c r="M238" s="79">
        <v>2796.6</v>
      </c>
      <c r="N238" s="79">
        <v>143.08000000000001</v>
      </c>
      <c r="O238" s="79">
        <f>N238/M238*100</f>
        <v>5.1162125438031909</v>
      </c>
      <c r="P238" s="79"/>
      <c r="Q238" s="79"/>
      <c r="R238" s="79"/>
      <c r="S238" s="79"/>
      <c r="T238" s="79"/>
      <c r="U238" s="79"/>
    </row>
    <row r="239" spans="1:21" s="2" customFormat="1">
      <c r="A239" s="83"/>
      <c r="B239" s="85"/>
      <c r="C239" s="103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</row>
    <row r="240" spans="1:21" s="2" customFormat="1">
      <c r="A240" s="83"/>
      <c r="B240" s="85"/>
      <c r="C240" s="103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</row>
    <row r="241" spans="1:21" s="2" customFormat="1">
      <c r="A241" s="83"/>
      <c r="B241" s="85"/>
      <c r="C241" s="103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</row>
    <row r="242" spans="1:21" s="2" customFormat="1">
      <c r="A242" s="83"/>
      <c r="B242" s="85"/>
      <c r="C242" s="103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</row>
    <row r="243" spans="1:21" s="2" customFormat="1">
      <c r="A243" s="83"/>
      <c r="B243" s="85"/>
      <c r="C243" s="103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</row>
    <row r="244" spans="1:21" s="2" customFormat="1">
      <c r="A244" s="83"/>
      <c r="B244" s="85"/>
      <c r="C244" s="103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</row>
    <row r="245" spans="1:21" s="2" customFormat="1" ht="39" customHeight="1">
      <c r="A245" s="83"/>
      <c r="B245" s="85"/>
      <c r="C245" s="104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</row>
    <row r="246" spans="1:21" s="2" customFormat="1" ht="15" customHeight="1">
      <c r="A246" s="82" t="s">
        <v>48</v>
      </c>
      <c r="B246" s="84" t="s">
        <v>29</v>
      </c>
      <c r="C246" s="102" t="s">
        <v>25</v>
      </c>
      <c r="D246" s="79">
        <v>3601</v>
      </c>
      <c r="E246" s="79">
        <f>N246</f>
        <v>115.72</v>
      </c>
      <c r="F246" s="79">
        <f>E246/D246*100</f>
        <v>3.2135517911691198</v>
      </c>
      <c r="G246" s="79">
        <f t="shared" ref="G246" si="23">J246+M246+P246</f>
        <v>3601</v>
      </c>
      <c r="H246" s="79">
        <f t="shared" ref="H246" si="24">K246+N246+Q246</f>
        <v>115.72</v>
      </c>
      <c r="I246" s="79"/>
      <c r="J246" s="79"/>
      <c r="K246" s="79"/>
      <c r="L246" s="79"/>
      <c r="M246" s="79">
        <v>3601</v>
      </c>
      <c r="N246" s="79">
        <v>115.72</v>
      </c>
      <c r="O246" s="79">
        <f>N246/M246*100</f>
        <v>3.2135517911691198</v>
      </c>
      <c r="P246" s="79"/>
      <c r="Q246" s="79"/>
      <c r="R246" s="79"/>
      <c r="S246" s="79"/>
      <c r="T246" s="79"/>
      <c r="U246" s="79"/>
    </row>
    <row r="247" spans="1:21" s="2" customFormat="1">
      <c r="A247" s="83"/>
      <c r="B247" s="85"/>
      <c r="C247" s="103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</row>
    <row r="248" spans="1:21" s="2" customFormat="1">
      <c r="A248" s="83"/>
      <c r="B248" s="85"/>
      <c r="C248" s="103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</row>
    <row r="249" spans="1:21" s="2" customFormat="1">
      <c r="A249" s="83"/>
      <c r="B249" s="85"/>
      <c r="C249" s="103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</row>
    <row r="250" spans="1:21" s="2" customFormat="1">
      <c r="A250" s="83"/>
      <c r="B250" s="85"/>
      <c r="C250" s="103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</row>
    <row r="251" spans="1:21" s="2" customFormat="1">
      <c r="A251" s="83"/>
      <c r="B251" s="85"/>
      <c r="C251" s="103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</row>
    <row r="252" spans="1:21" s="2" customFormat="1">
      <c r="A252" s="83"/>
      <c r="B252" s="85"/>
      <c r="C252" s="103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</row>
    <row r="253" spans="1:21" s="2" customFormat="1" ht="59.25" customHeight="1">
      <c r="A253" s="140"/>
      <c r="B253" s="85"/>
      <c r="C253" s="104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</row>
    <row r="254" spans="1:21" s="2" customFormat="1">
      <c r="A254" s="82" t="s">
        <v>57</v>
      </c>
      <c r="B254" s="84" t="s">
        <v>30</v>
      </c>
      <c r="C254" s="102" t="s">
        <v>25</v>
      </c>
      <c r="D254" s="79">
        <v>705.41</v>
      </c>
      <c r="E254" s="79"/>
      <c r="F254" s="79"/>
      <c r="G254" s="79">
        <f t="shared" ref="G254" si="25">J254+M254+P254</f>
        <v>705.41</v>
      </c>
      <c r="H254" s="79">
        <f t="shared" ref="H254" si="26">K254+N254+Q254</f>
        <v>0</v>
      </c>
      <c r="I254" s="79"/>
      <c r="J254" s="79"/>
      <c r="K254" s="79"/>
      <c r="L254" s="79"/>
      <c r="M254" s="79">
        <v>705.41</v>
      </c>
      <c r="N254" s="79"/>
      <c r="O254" s="79"/>
      <c r="P254" s="79"/>
      <c r="Q254" s="79"/>
      <c r="R254" s="79"/>
      <c r="S254" s="79"/>
      <c r="T254" s="79"/>
      <c r="U254" s="79"/>
    </row>
    <row r="255" spans="1:21" s="2" customFormat="1">
      <c r="A255" s="83"/>
      <c r="B255" s="85"/>
      <c r="C255" s="103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</row>
    <row r="256" spans="1:21" s="2" customFormat="1">
      <c r="A256" s="83"/>
      <c r="B256" s="85"/>
      <c r="C256" s="103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</row>
    <row r="257" spans="1:21" s="2" customFormat="1">
      <c r="A257" s="83"/>
      <c r="B257" s="85"/>
      <c r="C257" s="103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</row>
    <row r="258" spans="1:21" s="2" customFormat="1">
      <c r="A258" s="83"/>
      <c r="B258" s="85"/>
      <c r="C258" s="103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</row>
    <row r="259" spans="1:21" s="2" customFormat="1">
      <c r="A259" s="83"/>
      <c r="B259" s="85"/>
      <c r="C259" s="103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</row>
    <row r="260" spans="1:21" s="2" customFormat="1">
      <c r="A260" s="83"/>
      <c r="B260" s="85"/>
      <c r="C260" s="103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</row>
    <row r="261" spans="1:21" s="2" customFormat="1">
      <c r="A261" s="83"/>
      <c r="B261" s="85"/>
      <c r="C261" s="104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</row>
    <row r="262" spans="1:21" s="2" customFormat="1">
      <c r="A262" s="74" t="s">
        <v>73</v>
      </c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6"/>
    </row>
    <row r="263" spans="1:21" s="2" customFormat="1">
      <c r="A263" s="83" t="s">
        <v>45</v>
      </c>
      <c r="B263" s="85" t="s">
        <v>71</v>
      </c>
      <c r="C263" s="87" t="s">
        <v>25</v>
      </c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</row>
    <row r="264" spans="1:21" s="2" customFormat="1">
      <c r="A264" s="83"/>
      <c r="B264" s="85"/>
      <c r="C264" s="88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</row>
    <row r="265" spans="1:21" s="2" customFormat="1">
      <c r="A265" s="83"/>
      <c r="B265" s="85"/>
      <c r="C265" s="88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</row>
    <row r="266" spans="1:21" s="2" customFormat="1">
      <c r="A266" s="83"/>
      <c r="B266" s="85"/>
      <c r="C266" s="88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</row>
    <row r="267" spans="1:21" s="2" customFormat="1">
      <c r="A267" s="83"/>
      <c r="B267" s="85"/>
      <c r="C267" s="88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</row>
    <row r="268" spans="1:21" s="2" customFormat="1">
      <c r="A268" s="83"/>
      <c r="B268" s="85"/>
      <c r="C268" s="88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</row>
    <row r="269" spans="1:21" s="2" customFormat="1">
      <c r="A269" s="83"/>
      <c r="B269" s="85"/>
      <c r="C269" s="88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</row>
    <row r="270" spans="1:21" s="2" customFormat="1">
      <c r="A270" s="83"/>
      <c r="B270" s="85"/>
      <c r="C270" s="89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</row>
    <row r="271" spans="1:21" s="2" customFormat="1" ht="15" customHeight="1">
      <c r="A271" s="74" t="s">
        <v>74</v>
      </c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6"/>
    </row>
    <row r="272" spans="1:21" s="2" customFormat="1">
      <c r="A272" s="83" t="s">
        <v>49</v>
      </c>
      <c r="B272" s="107" t="s">
        <v>46</v>
      </c>
      <c r="C272" s="87" t="s">
        <v>25</v>
      </c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</row>
    <row r="273" spans="1:21" s="2" customFormat="1">
      <c r="A273" s="83"/>
      <c r="B273" s="107"/>
      <c r="C273" s="88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</row>
    <row r="274" spans="1:21" s="2" customFormat="1" ht="32.25" customHeight="1">
      <c r="A274" s="83"/>
      <c r="B274" s="107"/>
      <c r="C274" s="89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</row>
    <row r="275" spans="1:21" s="2" customFormat="1">
      <c r="A275" s="83" t="s">
        <v>50</v>
      </c>
      <c r="B275" s="143" t="s">
        <v>27</v>
      </c>
      <c r="C275" s="87" t="s">
        <v>25</v>
      </c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</row>
    <row r="276" spans="1:21" s="2" customFormat="1">
      <c r="A276" s="83"/>
      <c r="B276" s="143"/>
      <c r="C276" s="88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</row>
    <row r="277" spans="1:21" s="2" customFormat="1" ht="30.75" customHeight="1">
      <c r="A277" s="83"/>
      <c r="B277" s="143"/>
      <c r="C277" s="89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</row>
    <row r="278" spans="1:21" s="2" customFormat="1" ht="68.25" customHeight="1">
      <c r="A278" s="83" t="s">
        <v>51</v>
      </c>
      <c r="B278" s="85" t="s">
        <v>81</v>
      </c>
      <c r="C278" s="87" t="s">
        <v>25</v>
      </c>
      <c r="D278" s="71"/>
      <c r="E278" s="71"/>
      <c r="F278" s="71"/>
      <c r="G278" s="71"/>
      <c r="H278" s="71"/>
      <c r="I278" s="90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</row>
    <row r="279" spans="1:21" s="2" customFormat="1">
      <c r="A279" s="83"/>
      <c r="B279" s="85"/>
      <c r="C279" s="88"/>
      <c r="D279" s="72"/>
      <c r="E279" s="72"/>
      <c r="F279" s="72"/>
      <c r="G279" s="72"/>
      <c r="H279" s="72"/>
      <c r="I279" s="91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</row>
    <row r="280" spans="1:21" s="2" customFormat="1">
      <c r="A280" s="83"/>
      <c r="B280" s="85"/>
      <c r="C280" s="89"/>
      <c r="D280" s="73"/>
      <c r="E280" s="73"/>
      <c r="F280" s="73"/>
      <c r="G280" s="73"/>
      <c r="H280" s="73"/>
      <c r="I280" s="92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</row>
    <row r="281" spans="1:21" s="2" customFormat="1" ht="78.75" customHeight="1">
      <c r="A281" s="52" t="s">
        <v>52</v>
      </c>
      <c r="B281" s="54" t="s">
        <v>79</v>
      </c>
      <c r="C281" s="36" t="s">
        <v>25</v>
      </c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</row>
    <row r="282" spans="1:21" s="2" customFormat="1">
      <c r="A282" s="74" t="s">
        <v>75</v>
      </c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6"/>
    </row>
    <row r="283" spans="1:21" s="2" customFormat="1">
      <c r="A283" s="82" t="s">
        <v>70</v>
      </c>
      <c r="B283" s="84" t="s">
        <v>31</v>
      </c>
      <c r="C283" s="105" t="s">
        <v>25</v>
      </c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</row>
    <row r="284" spans="1:21" s="2" customFormat="1">
      <c r="A284" s="83"/>
      <c r="B284" s="85"/>
      <c r="C284" s="105"/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</row>
    <row r="285" spans="1:21" s="2" customFormat="1">
      <c r="A285" s="83"/>
      <c r="B285" s="85"/>
      <c r="C285" s="105"/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T285" s="101"/>
      <c r="U285" s="101"/>
    </row>
    <row r="286" spans="1:21" s="2" customFormat="1">
      <c r="A286" s="83"/>
      <c r="B286" s="85"/>
      <c r="C286" s="105"/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</row>
    <row r="287" spans="1:21" s="2" customFormat="1">
      <c r="A287" s="83"/>
      <c r="B287" s="85"/>
      <c r="C287" s="105"/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</row>
    <row r="288" spans="1:21" s="2" customFormat="1">
      <c r="A288" s="83"/>
      <c r="B288" s="85"/>
      <c r="C288" s="105"/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</row>
    <row r="289" spans="1:22" s="2" customFormat="1" ht="9" customHeight="1">
      <c r="A289" s="83"/>
      <c r="B289" s="85"/>
      <c r="C289" s="105"/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</row>
    <row r="290" spans="1:22" s="2" customFormat="1" ht="7.5" hidden="1" customHeight="1">
      <c r="A290" s="83"/>
      <c r="B290" s="85"/>
      <c r="C290" s="105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</row>
    <row r="291" spans="1:22" s="2" customFormat="1" ht="63" customHeight="1">
      <c r="A291" s="8" t="s">
        <v>127</v>
      </c>
      <c r="B291" s="56" t="s">
        <v>148</v>
      </c>
      <c r="C291" s="50" t="s">
        <v>25</v>
      </c>
      <c r="D291" s="57">
        <v>100</v>
      </c>
      <c r="E291" s="57">
        <f>N291</f>
        <v>79.3</v>
      </c>
      <c r="F291" s="57"/>
      <c r="G291" s="62">
        <f>J291+M291+P291</f>
        <v>100</v>
      </c>
      <c r="H291" s="62">
        <f>K291+N291+Q291</f>
        <v>79.3</v>
      </c>
      <c r="I291" s="57"/>
      <c r="J291" s="62"/>
      <c r="K291" s="62"/>
      <c r="L291" s="57"/>
      <c r="M291" s="62">
        <v>100</v>
      </c>
      <c r="N291" s="62">
        <v>79.3</v>
      </c>
      <c r="O291" s="57"/>
      <c r="P291" s="62"/>
      <c r="Q291" s="62"/>
      <c r="R291" s="57"/>
      <c r="S291" s="57"/>
      <c r="T291" s="57"/>
      <c r="U291" s="57"/>
    </row>
    <row r="292" spans="1:22">
      <c r="A292" s="77" t="s">
        <v>58</v>
      </c>
      <c r="B292" s="78"/>
      <c r="C292" s="39" t="s">
        <v>25</v>
      </c>
      <c r="D292" s="44">
        <f>D238+D246+D291+D254</f>
        <v>7203.01</v>
      </c>
      <c r="E292" s="44">
        <f>E238+E246+E291</f>
        <v>338.1</v>
      </c>
      <c r="F292" s="44">
        <f>E292/D292*100</f>
        <v>4.6938710344703125</v>
      </c>
      <c r="G292" s="44">
        <f t="shared" ref="G292:N292" si="27">G283+G281+G278+G272+G254+G246+G238+G291</f>
        <v>7203.01</v>
      </c>
      <c r="H292" s="44">
        <f t="shared" si="27"/>
        <v>338.1</v>
      </c>
      <c r="I292" s="44">
        <f>H292/G292*100</f>
        <v>4.6938710344703125</v>
      </c>
      <c r="J292" s="44">
        <f t="shared" si="27"/>
        <v>0</v>
      </c>
      <c r="K292" s="44">
        <f t="shared" si="27"/>
        <v>0</v>
      </c>
      <c r="L292" s="44">
        <f t="shared" si="27"/>
        <v>0</v>
      </c>
      <c r="M292" s="44">
        <f t="shared" si="27"/>
        <v>7203.01</v>
      </c>
      <c r="N292" s="44">
        <f t="shared" si="27"/>
        <v>338.1</v>
      </c>
      <c r="O292" s="44">
        <f>N292/M292*100</f>
        <v>4.6938710344703125</v>
      </c>
      <c r="P292" s="38"/>
      <c r="Q292" s="38"/>
      <c r="R292" s="38"/>
      <c r="S292" s="38"/>
      <c r="T292" s="38"/>
      <c r="U292" s="38"/>
    </row>
    <row r="293" spans="1:22">
      <c r="A293" s="74" t="s">
        <v>98</v>
      </c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6"/>
    </row>
    <row r="294" spans="1:22">
      <c r="A294" s="74" t="s">
        <v>76</v>
      </c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6"/>
    </row>
    <row r="295" spans="1:22">
      <c r="A295" s="82" t="s">
        <v>77</v>
      </c>
      <c r="B295" s="84" t="s">
        <v>114</v>
      </c>
      <c r="C295" s="102" t="s">
        <v>25</v>
      </c>
      <c r="D295" s="79">
        <f>G295</f>
        <v>6799.4</v>
      </c>
      <c r="E295" s="79">
        <f>H295</f>
        <v>2894.47</v>
      </c>
      <c r="F295" s="79"/>
      <c r="G295" s="79">
        <f>J295+M295+P295</f>
        <v>6799.4</v>
      </c>
      <c r="H295" s="79">
        <f>K295+N295+Q295</f>
        <v>2894.47</v>
      </c>
      <c r="I295" s="79"/>
      <c r="J295" s="79"/>
      <c r="K295" s="79"/>
      <c r="L295" s="79"/>
      <c r="M295" s="79"/>
      <c r="N295" s="79"/>
      <c r="O295" s="79"/>
      <c r="P295" s="79">
        <v>6799.4</v>
      </c>
      <c r="Q295" s="79">
        <v>2894.47</v>
      </c>
      <c r="R295" s="98"/>
      <c r="S295" s="79"/>
      <c r="T295" s="79"/>
      <c r="U295" s="79"/>
    </row>
    <row r="296" spans="1:22">
      <c r="A296" s="83"/>
      <c r="B296" s="85"/>
      <c r="C296" s="103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99"/>
      <c r="S296" s="80"/>
      <c r="T296" s="80"/>
      <c r="U296" s="80"/>
    </row>
    <row r="297" spans="1:22" ht="67.5" customHeight="1">
      <c r="A297" s="83"/>
      <c r="B297" s="85"/>
      <c r="C297" s="104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100"/>
      <c r="S297" s="81"/>
      <c r="T297" s="81"/>
      <c r="U297" s="81"/>
    </row>
    <row r="298" spans="1:22" ht="33.75" customHeight="1">
      <c r="A298" s="11"/>
      <c r="B298" s="14" t="s">
        <v>60</v>
      </c>
      <c r="C298" s="37" t="s">
        <v>25</v>
      </c>
      <c r="D298" s="44">
        <f>SUM(D295)</f>
        <v>6799.4</v>
      </c>
      <c r="E298" s="44">
        <f>SUM(E295)</f>
        <v>2894.47</v>
      </c>
      <c r="F298" s="44">
        <f>E298/D298*100</f>
        <v>42.569491425714034</v>
      </c>
      <c r="G298" s="44">
        <f>G295</f>
        <v>6799.4</v>
      </c>
      <c r="H298" s="44">
        <f>SUM(H295)</f>
        <v>2894.47</v>
      </c>
      <c r="I298" s="44">
        <f>H298/G298*100</f>
        <v>42.569491425714034</v>
      </c>
      <c r="J298" s="44"/>
      <c r="K298" s="44"/>
      <c r="L298" s="44"/>
      <c r="M298" s="44">
        <f>M295</f>
        <v>0</v>
      </c>
      <c r="N298" s="44">
        <f>SUM(N295)</f>
        <v>0</v>
      </c>
      <c r="O298" s="44"/>
      <c r="P298" s="44">
        <f>SUM(P295)</f>
        <v>6799.4</v>
      </c>
      <c r="Q298" s="44">
        <f>SUM(Q295)</f>
        <v>2894.47</v>
      </c>
      <c r="R298" s="44">
        <f>Q298/P298*100</f>
        <v>42.569491425714034</v>
      </c>
      <c r="S298" s="44"/>
      <c r="T298" s="44"/>
      <c r="U298" s="44"/>
    </row>
    <row r="299" spans="1:22" ht="41.25" customHeight="1">
      <c r="A299" s="13"/>
      <c r="B299" s="11" t="s">
        <v>14</v>
      </c>
      <c r="C299" s="37" t="s">
        <v>25</v>
      </c>
      <c r="D299" s="40">
        <f>D298+D292+D235+D155</f>
        <v>507937.94999999995</v>
      </c>
      <c r="E299" s="40">
        <f>E298+E292+E235+E155</f>
        <v>272826.55</v>
      </c>
      <c r="F299" s="40">
        <f>E299/D299*100</f>
        <v>53.71257453789385</v>
      </c>
      <c r="G299" s="40">
        <f>G298+G292+G235+G155</f>
        <v>507937.94999999995</v>
      </c>
      <c r="H299" s="40">
        <f>H298+H292+H235+H155</f>
        <v>272826.58999999997</v>
      </c>
      <c r="I299" s="40">
        <f>H299/G299*100</f>
        <v>53.712582412871491</v>
      </c>
      <c r="J299" s="40">
        <f>J298+J292+J235+J155</f>
        <v>36765.33</v>
      </c>
      <c r="K299" s="40">
        <f>K298+K292+K235+K155</f>
        <v>17877.07</v>
      </c>
      <c r="L299" s="40">
        <f>K299/J299*100</f>
        <v>48.624804945311247</v>
      </c>
      <c r="M299" s="40">
        <f>M298+M292+M235+M155</f>
        <v>382539.16000000003</v>
      </c>
      <c r="N299" s="40">
        <f>N298+N292+N235+N155</f>
        <v>208161.02000000002</v>
      </c>
      <c r="O299" s="30">
        <f>N299/M299*100</f>
        <v>54.415610678917162</v>
      </c>
      <c r="P299" s="40">
        <f>P298+P292+P235+P155</f>
        <v>88633.459999999992</v>
      </c>
      <c r="Q299" s="40">
        <f>Q298+Q292+Q235+Q155</f>
        <v>46788.500000000007</v>
      </c>
      <c r="R299" s="30">
        <f>Q299/P299*100</f>
        <v>52.788754946495388</v>
      </c>
      <c r="S299" s="30"/>
      <c r="T299" s="30"/>
      <c r="U299" s="30"/>
      <c r="V299" s="1"/>
    </row>
    <row r="300" spans="1:22">
      <c r="A300" s="21"/>
      <c r="B300" s="21"/>
      <c r="C300" s="21"/>
      <c r="D300" s="21"/>
      <c r="E300" s="21"/>
      <c r="F300" s="21"/>
      <c r="G300" s="18"/>
      <c r="H300" s="18"/>
      <c r="I300" s="21"/>
      <c r="J300" s="18"/>
      <c r="K300" s="18"/>
      <c r="L300" s="18"/>
      <c r="M300" s="18"/>
      <c r="N300" s="18"/>
      <c r="O300" s="18"/>
      <c r="P300" s="18"/>
      <c r="Q300" s="18"/>
      <c r="R300" s="21"/>
      <c r="S300" s="21"/>
      <c r="T300" s="21"/>
      <c r="U300" s="21"/>
      <c r="V300" s="1"/>
    </row>
    <row r="301" spans="1:22">
      <c r="A301" s="21"/>
      <c r="B301" s="21" t="s">
        <v>159</v>
      </c>
      <c r="C301" s="21"/>
      <c r="D301" s="21"/>
      <c r="E301" s="21"/>
      <c r="F301" s="21"/>
      <c r="G301" s="18"/>
      <c r="H301" s="18"/>
      <c r="I301" s="21"/>
      <c r="J301" s="18"/>
      <c r="K301" s="18"/>
      <c r="L301" s="18"/>
      <c r="M301" s="18"/>
      <c r="N301" s="18"/>
      <c r="O301" s="18"/>
      <c r="P301" s="18"/>
      <c r="Q301" s="18"/>
      <c r="R301" s="21"/>
      <c r="S301" s="21"/>
      <c r="T301" s="21"/>
      <c r="U301" s="21"/>
    </row>
    <row r="302" spans="1:22">
      <c r="A302" s="21"/>
      <c r="B302" s="21" t="s">
        <v>23</v>
      </c>
      <c r="C302" s="21"/>
      <c r="D302" s="21"/>
      <c r="E302" s="21"/>
      <c r="F302" s="21"/>
      <c r="G302" s="18"/>
      <c r="H302" s="18"/>
      <c r="I302" s="21" t="s">
        <v>160</v>
      </c>
      <c r="J302" s="18"/>
      <c r="K302" s="18"/>
      <c r="L302" s="18"/>
      <c r="M302" s="18"/>
      <c r="N302" s="18"/>
      <c r="O302" s="18"/>
      <c r="P302" s="18"/>
      <c r="Q302" s="18"/>
      <c r="R302" s="21"/>
      <c r="S302" s="21"/>
      <c r="T302" s="21"/>
      <c r="U302" s="21"/>
    </row>
    <row r="303" spans="1:22">
      <c r="A303" s="21"/>
      <c r="B303" s="21"/>
      <c r="C303" s="21"/>
      <c r="D303" s="21"/>
      <c r="E303" s="21"/>
      <c r="F303" s="21"/>
      <c r="G303" s="18"/>
      <c r="H303" s="18"/>
      <c r="I303" s="21"/>
      <c r="J303" s="18"/>
      <c r="K303" s="18"/>
      <c r="L303" s="18"/>
      <c r="M303" s="18"/>
      <c r="N303" s="18"/>
      <c r="O303" s="18"/>
      <c r="P303" s="18"/>
      <c r="Q303" s="18"/>
      <c r="R303" s="21"/>
      <c r="S303" s="21"/>
      <c r="T303" s="21"/>
      <c r="U303" s="21"/>
    </row>
    <row r="304" spans="1:22">
      <c r="A304" s="21"/>
      <c r="B304" s="21" t="s">
        <v>161</v>
      </c>
      <c r="C304" s="21"/>
      <c r="D304" s="21"/>
      <c r="E304" s="21"/>
      <c r="F304" s="21"/>
      <c r="G304" s="18"/>
      <c r="H304" s="18"/>
      <c r="I304" s="21"/>
      <c r="J304" s="18"/>
      <c r="K304" s="18"/>
      <c r="L304" s="18"/>
      <c r="M304" s="18"/>
      <c r="N304" s="18"/>
      <c r="O304" s="18"/>
      <c r="P304" s="18"/>
      <c r="Q304" s="18"/>
      <c r="R304" s="21"/>
      <c r="S304" s="21"/>
      <c r="T304" s="21"/>
      <c r="U304" s="21"/>
    </row>
    <row r="305" spans="2:2">
      <c r="B305" s="21" t="s">
        <v>162</v>
      </c>
    </row>
    <row r="306" spans="2:2">
      <c r="B306" s="21" t="s">
        <v>163</v>
      </c>
    </row>
  </sheetData>
  <mergeCells count="886">
    <mergeCell ref="S33:S40"/>
    <mergeCell ref="T33:T40"/>
    <mergeCell ref="U33:U40"/>
    <mergeCell ref="J33:J40"/>
    <mergeCell ref="K33:K40"/>
    <mergeCell ref="L33:L40"/>
    <mergeCell ref="M33:M40"/>
    <mergeCell ref="N33:N40"/>
    <mergeCell ref="O33:O40"/>
    <mergeCell ref="P33:P40"/>
    <mergeCell ref="Q33:Q40"/>
    <mergeCell ref="R33:R40"/>
    <mergeCell ref="A33:A40"/>
    <mergeCell ref="B33:B40"/>
    <mergeCell ref="C33:C40"/>
    <mergeCell ref="D33:D40"/>
    <mergeCell ref="E33:E40"/>
    <mergeCell ref="F33:F40"/>
    <mergeCell ref="G33:G40"/>
    <mergeCell ref="H33:H40"/>
    <mergeCell ref="I33:I40"/>
    <mergeCell ref="C96:C103"/>
    <mergeCell ref="B144:B151"/>
    <mergeCell ref="A200:A207"/>
    <mergeCell ref="B200:B207"/>
    <mergeCell ref="A219:A220"/>
    <mergeCell ref="B219:B220"/>
    <mergeCell ref="A217:A218"/>
    <mergeCell ref="B217:B218"/>
    <mergeCell ref="A208:A215"/>
    <mergeCell ref="B208:B215"/>
    <mergeCell ref="A163:A170"/>
    <mergeCell ref="B163:B170"/>
    <mergeCell ref="A182:A190"/>
    <mergeCell ref="A161:A162"/>
    <mergeCell ref="B161:B162"/>
    <mergeCell ref="A198:B198"/>
    <mergeCell ref="B182:B190"/>
    <mergeCell ref="A159:A160"/>
    <mergeCell ref="A96:A103"/>
    <mergeCell ref="B96:B103"/>
    <mergeCell ref="C191:C194"/>
    <mergeCell ref="B16:U16"/>
    <mergeCell ref="C17:C24"/>
    <mergeCell ref="D17:D24"/>
    <mergeCell ref="E17:E24"/>
    <mergeCell ref="A60:A66"/>
    <mergeCell ref="A94:A95"/>
    <mergeCell ref="B67:B68"/>
    <mergeCell ref="A69:A77"/>
    <mergeCell ref="B94:B95"/>
    <mergeCell ref="B90:B91"/>
    <mergeCell ref="A90:A91"/>
    <mergeCell ref="B80:B81"/>
    <mergeCell ref="A92:A93"/>
    <mergeCell ref="B92:B93"/>
    <mergeCell ref="A42:B42"/>
    <mergeCell ref="B45:B52"/>
    <mergeCell ref="A45:A52"/>
    <mergeCell ref="A17:A24"/>
    <mergeCell ref="B25:B32"/>
    <mergeCell ref="A78:A79"/>
    <mergeCell ref="B78:B79"/>
    <mergeCell ref="B69:B77"/>
    <mergeCell ref="A53:A59"/>
    <mergeCell ref="A67:A68"/>
    <mergeCell ref="B53:B59"/>
    <mergeCell ref="B60:B66"/>
    <mergeCell ref="A25:A32"/>
    <mergeCell ref="B17:B24"/>
    <mergeCell ref="B82:B89"/>
    <mergeCell ref="A80:A81"/>
    <mergeCell ref="A82:A89"/>
    <mergeCell ref="A295:A297"/>
    <mergeCell ref="B110:B117"/>
    <mergeCell ref="A110:A117"/>
    <mergeCell ref="B278:B280"/>
    <mergeCell ref="A283:A290"/>
    <mergeCell ref="B283:B290"/>
    <mergeCell ref="A118:A125"/>
    <mergeCell ref="A126:A133"/>
    <mergeCell ref="B126:B133"/>
    <mergeCell ref="B118:B125"/>
    <mergeCell ref="A238:A245"/>
    <mergeCell ref="A263:A270"/>
    <mergeCell ref="B275:B277"/>
    <mergeCell ref="A278:A280"/>
    <mergeCell ref="B272:B274"/>
    <mergeCell ref="A246:A253"/>
    <mergeCell ref="B263:B270"/>
    <mergeCell ref="B295:B297"/>
    <mergeCell ref="A292:B292"/>
    <mergeCell ref="A272:A274"/>
    <mergeCell ref="A275:A277"/>
    <mergeCell ref="A191:A194"/>
    <mergeCell ref="B191:B194"/>
    <mergeCell ref="A134:A141"/>
    <mergeCell ref="B134:B141"/>
    <mergeCell ref="A234:B234"/>
    <mergeCell ref="A254:A261"/>
    <mergeCell ref="B246:B253"/>
    <mergeCell ref="A144:A151"/>
    <mergeCell ref="A216:B216"/>
    <mergeCell ref="B238:B245"/>
    <mergeCell ref="B254:B261"/>
    <mergeCell ref="B159:B160"/>
    <mergeCell ref="A221:A222"/>
    <mergeCell ref="B221:B222"/>
    <mergeCell ref="A180:U180"/>
    <mergeCell ref="C182:C190"/>
    <mergeCell ref="D182:D190"/>
    <mergeCell ref="K134:K141"/>
    <mergeCell ref="L134:L141"/>
    <mergeCell ref="M134:M141"/>
    <mergeCell ref="A12:A13"/>
    <mergeCell ref="B12:B13"/>
    <mergeCell ref="C12:F13"/>
    <mergeCell ref="G12:I13"/>
    <mergeCell ref="J12:U12"/>
    <mergeCell ref="J13:L13"/>
    <mergeCell ref="M13:O13"/>
    <mergeCell ref="P13:R13"/>
    <mergeCell ref="S13:U13"/>
    <mergeCell ref="R17:R24"/>
    <mergeCell ref="S17:S24"/>
    <mergeCell ref="T17:T24"/>
    <mergeCell ref="U17:U24"/>
    <mergeCell ref="C25:C32"/>
    <mergeCell ref="D25:D32"/>
    <mergeCell ref="E25:E32"/>
    <mergeCell ref="F25:F32"/>
    <mergeCell ref="G25:G32"/>
    <mergeCell ref="H25:H32"/>
    <mergeCell ref="L17:L24"/>
    <mergeCell ref="M17:M24"/>
    <mergeCell ref="N17:N24"/>
    <mergeCell ref="O17:O24"/>
    <mergeCell ref="P17:P24"/>
    <mergeCell ref="Q17:Q24"/>
    <mergeCell ref="F17:F24"/>
    <mergeCell ref="G17:G24"/>
    <mergeCell ref="H17:H24"/>
    <mergeCell ref="I17:I24"/>
    <mergeCell ref="J17:J24"/>
    <mergeCell ref="K17:K24"/>
    <mergeCell ref="C45:C52"/>
    <mergeCell ref="D45:D52"/>
    <mergeCell ref="E45:E52"/>
    <mergeCell ref="F45:F52"/>
    <mergeCell ref="G45:G52"/>
    <mergeCell ref="H45:H52"/>
    <mergeCell ref="A44:U44"/>
    <mergeCell ref="B43:U43"/>
    <mergeCell ref="U25:U32"/>
    <mergeCell ref="O25:O32"/>
    <mergeCell ref="P25:P32"/>
    <mergeCell ref="Q25:Q32"/>
    <mergeCell ref="R25:R32"/>
    <mergeCell ref="S25:S32"/>
    <mergeCell ref="T25:T32"/>
    <mergeCell ref="I25:I32"/>
    <mergeCell ref="J25:J32"/>
    <mergeCell ref="K25:K32"/>
    <mergeCell ref="L25:L32"/>
    <mergeCell ref="M25:M32"/>
    <mergeCell ref="N25:N32"/>
    <mergeCell ref="U45:U52"/>
    <mergeCell ref="O45:O52"/>
    <mergeCell ref="P45:P52"/>
    <mergeCell ref="Q45:Q52"/>
    <mergeCell ref="R45:R52"/>
    <mergeCell ref="S45:S52"/>
    <mergeCell ref="T45:T52"/>
    <mergeCell ref="I45:I52"/>
    <mergeCell ref="J45:J52"/>
    <mergeCell ref="K45:K52"/>
    <mergeCell ref="L45:L52"/>
    <mergeCell ref="M45:M52"/>
    <mergeCell ref="N45:N52"/>
    <mergeCell ref="S67:S68"/>
    <mergeCell ref="T67:T68"/>
    <mergeCell ref="U67:U68"/>
    <mergeCell ref="D53:D59"/>
    <mergeCell ref="E53:E59"/>
    <mergeCell ref="F53:F59"/>
    <mergeCell ref="G53:G59"/>
    <mergeCell ref="H53:H59"/>
    <mergeCell ref="I53:I59"/>
    <mergeCell ref="J53:J59"/>
    <mergeCell ref="K53:K59"/>
    <mergeCell ref="R53:R59"/>
    <mergeCell ref="S53:S59"/>
    <mergeCell ref="T53:T59"/>
    <mergeCell ref="U53:U59"/>
    <mergeCell ref="L53:L59"/>
    <mergeCell ref="M53:M59"/>
    <mergeCell ref="N53:N59"/>
    <mergeCell ref="O53:O59"/>
    <mergeCell ref="P53:P59"/>
    <mergeCell ref="Q53:Q59"/>
    <mergeCell ref="J67:J68"/>
    <mergeCell ref="K67:K68"/>
    <mergeCell ref="O67:O68"/>
    <mergeCell ref="C69:C76"/>
    <mergeCell ref="D69:D76"/>
    <mergeCell ref="E69:E76"/>
    <mergeCell ref="F69:F76"/>
    <mergeCell ref="G69:G76"/>
    <mergeCell ref="H69:H76"/>
    <mergeCell ref="I69:I76"/>
    <mergeCell ref="C67:C68"/>
    <mergeCell ref="D67:D68"/>
    <mergeCell ref="E67:E68"/>
    <mergeCell ref="F67:F68"/>
    <mergeCell ref="G67:G68"/>
    <mergeCell ref="H67:H68"/>
    <mergeCell ref="I67:I68"/>
    <mergeCell ref="P67:P68"/>
    <mergeCell ref="Q67:Q68"/>
    <mergeCell ref="R67:R68"/>
    <mergeCell ref="L67:L68"/>
    <mergeCell ref="F78:F79"/>
    <mergeCell ref="G78:G79"/>
    <mergeCell ref="H78:H79"/>
    <mergeCell ref="P69:P76"/>
    <mergeCell ref="Q69:Q76"/>
    <mergeCell ref="R69:R76"/>
    <mergeCell ref="M67:M68"/>
    <mergeCell ref="N67:N68"/>
    <mergeCell ref="S69:S76"/>
    <mergeCell ref="T69:T76"/>
    <mergeCell ref="U69:U76"/>
    <mergeCell ref="J69:J76"/>
    <mergeCell ref="K69:K76"/>
    <mergeCell ref="L69:L76"/>
    <mergeCell ref="M69:M76"/>
    <mergeCell ref="N69:N76"/>
    <mergeCell ref="O69:O76"/>
    <mergeCell ref="U78:U79"/>
    <mergeCell ref="C80:C81"/>
    <mergeCell ref="D80:D81"/>
    <mergeCell ref="E80:E81"/>
    <mergeCell ref="F80:F81"/>
    <mergeCell ref="G80:G81"/>
    <mergeCell ref="H80:H81"/>
    <mergeCell ref="I80:I81"/>
    <mergeCell ref="J80:J81"/>
    <mergeCell ref="O78:O79"/>
    <mergeCell ref="P78:P79"/>
    <mergeCell ref="Q78:Q79"/>
    <mergeCell ref="R78:R79"/>
    <mergeCell ref="S78:S79"/>
    <mergeCell ref="T78:T79"/>
    <mergeCell ref="I78:I79"/>
    <mergeCell ref="J78:J79"/>
    <mergeCell ref="K78:K79"/>
    <mergeCell ref="L78:L79"/>
    <mergeCell ref="M78:M79"/>
    <mergeCell ref="N78:N79"/>
    <mergeCell ref="C78:C79"/>
    <mergeCell ref="D78:D79"/>
    <mergeCell ref="E78:E79"/>
    <mergeCell ref="Q80:Q81"/>
    <mergeCell ref="R80:R81"/>
    <mergeCell ref="S80:S81"/>
    <mergeCell ref="T80:T81"/>
    <mergeCell ref="U80:U81"/>
    <mergeCell ref="C82:C89"/>
    <mergeCell ref="D82:D89"/>
    <mergeCell ref="E82:E89"/>
    <mergeCell ref="F82:F89"/>
    <mergeCell ref="G82:G89"/>
    <mergeCell ref="K80:K81"/>
    <mergeCell ref="L80:L81"/>
    <mergeCell ref="M80:M81"/>
    <mergeCell ref="N80:N81"/>
    <mergeCell ref="O80:O81"/>
    <mergeCell ref="P80:P81"/>
    <mergeCell ref="T82:T89"/>
    <mergeCell ref="U82:U89"/>
    <mergeCell ref="O82:O89"/>
    <mergeCell ref="P82:P89"/>
    <mergeCell ref="Q82:Q89"/>
    <mergeCell ref="R82:R89"/>
    <mergeCell ref="S82:S89"/>
    <mergeCell ref="D90:D91"/>
    <mergeCell ref="E90:E91"/>
    <mergeCell ref="F90:F91"/>
    <mergeCell ref="G90:G91"/>
    <mergeCell ref="H90:H91"/>
    <mergeCell ref="I90:I91"/>
    <mergeCell ref="J90:J91"/>
    <mergeCell ref="N82:N89"/>
    <mergeCell ref="H82:H89"/>
    <mergeCell ref="I82:I89"/>
    <mergeCell ref="J82:J89"/>
    <mergeCell ref="K82:K89"/>
    <mergeCell ref="L82:L89"/>
    <mergeCell ref="M82:M89"/>
    <mergeCell ref="Q90:Q91"/>
    <mergeCell ref="R90:R91"/>
    <mergeCell ref="S90:S91"/>
    <mergeCell ref="T90:T91"/>
    <mergeCell ref="U90:U91"/>
    <mergeCell ref="C92:C93"/>
    <mergeCell ref="D92:D93"/>
    <mergeCell ref="E92:E93"/>
    <mergeCell ref="F92:F93"/>
    <mergeCell ref="G92:G93"/>
    <mergeCell ref="K90:K91"/>
    <mergeCell ref="L90:L91"/>
    <mergeCell ref="M90:M91"/>
    <mergeCell ref="N90:N91"/>
    <mergeCell ref="O90:O91"/>
    <mergeCell ref="P90:P91"/>
    <mergeCell ref="T92:T93"/>
    <mergeCell ref="U92:U93"/>
    <mergeCell ref="O92:O93"/>
    <mergeCell ref="P92:P93"/>
    <mergeCell ref="Q92:Q93"/>
    <mergeCell ref="R92:R93"/>
    <mergeCell ref="S92:S93"/>
    <mergeCell ref="C90:C91"/>
    <mergeCell ref="C94:C95"/>
    <mergeCell ref="D94:D95"/>
    <mergeCell ref="E94:E95"/>
    <mergeCell ref="F94:F95"/>
    <mergeCell ref="G94:G95"/>
    <mergeCell ref="H94:H95"/>
    <mergeCell ref="I94:I95"/>
    <mergeCell ref="J94:J95"/>
    <mergeCell ref="N92:N93"/>
    <mergeCell ref="H92:H93"/>
    <mergeCell ref="I92:I93"/>
    <mergeCell ref="J92:J93"/>
    <mergeCell ref="K92:K93"/>
    <mergeCell ref="L92:L93"/>
    <mergeCell ref="M92:M93"/>
    <mergeCell ref="U94:U95"/>
    <mergeCell ref="D96:D103"/>
    <mergeCell ref="E96:E103"/>
    <mergeCell ref="F96:F103"/>
    <mergeCell ref="G96:G103"/>
    <mergeCell ref="H96:H103"/>
    <mergeCell ref="K94:K95"/>
    <mergeCell ref="L94:L95"/>
    <mergeCell ref="M94:M95"/>
    <mergeCell ref="N94:N95"/>
    <mergeCell ref="O94:O95"/>
    <mergeCell ref="P94:P95"/>
    <mergeCell ref="J96:J103"/>
    <mergeCell ref="K96:K103"/>
    <mergeCell ref="L96:L103"/>
    <mergeCell ref="M96:M103"/>
    <mergeCell ref="N96:N103"/>
    <mergeCell ref="Q94:Q95"/>
    <mergeCell ref="R94:R95"/>
    <mergeCell ref="S94:S95"/>
    <mergeCell ref="T94:T95"/>
    <mergeCell ref="U110:U117"/>
    <mergeCell ref="J110:J117"/>
    <mergeCell ref="K110:K117"/>
    <mergeCell ref="L110:L117"/>
    <mergeCell ref="M110:M117"/>
    <mergeCell ref="N110:N117"/>
    <mergeCell ref="O110:O117"/>
    <mergeCell ref="U96:U103"/>
    <mergeCell ref="A108:U108"/>
    <mergeCell ref="A109:U109"/>
    <mergeCell ref="C110:C117"/>
    <mergeCell ref="D110:D117"/>
    <mergeCell ref="E110:E117"/>
    <mergeCell ref="F110:F117"/>
    <mergeCell ref="G110:G117"/>
    <mergeCell ref="H110:H117"/>
    <mergeCell ref="I110:I117"/>
    <mergeCell ref="O96:O103"/>
    <mergeCell ref="P96:P103"/>
    <mergeCell ref="Q96:Q103"/>
    <mergeCell ref="R96:R103"/>
    <mergeCell ref="S96:S103"/>
    <mergeCell ref="T96:T103"/>
    <mergeCell ref="I96:I103"/>
    <mergeCell ref="E118:E125"/>
    <mergeCell ref="F118:F125"/>
    <mergeCell ref="G118:G125"/>
    <mergeCell ref="H118:H125"/>
    <mergeCell ref="P110:P117"/>
    <mergeCell ref="Q110:Q117"/>
    <mergeCell ref="R110:R117"/>
    <mergeCell ref="S110:S117"/>
    <mergeCell ref="T110:T117"/>
    <mergeCell ref="U118:U125"/>
    <mergeCell ref="C126:C133"/>
    <mergeCell ref="D126:D133"/>
    <mergeCell ref="E126:E133"/>
    <mergeCell ref="F126:F133"/>
    <mergeCell ref="G126:G133"/>
    <mergeCell ref="H126:H133"/>
    <mergeCell ref="I126:I133"/>
    <mergeCell ref="J126:J133"/>
    <mergeCell ref="K126:K133"/>
    <mergeCell ref="O118:O125"/>
    <mergeCell ref="P118:P125"/>
    <mergeCell ref="Q118:Q125"/>
    <mergeCell ref="R118:R125"/>
    <mergeCell ref="S118:S125"/>
    <mergeCell ref="T118:T125"/>
    <mergeCell ref="I118:I125"/>
    <mergeCell ref="J118:J125"/>
    <mergeCell ref="K118:K125"/>
    <mergeCell ref="L118:L125"/>
    <mergeCell ref="M118:M125"/>
    <mergeCell ref="N118:N125"/>
    <mergeCell ref="C118:C125"/>
    <mergeCell ref="D118:D125"/>
    <mergeCell ref="N134:N141"/>
    <mergeCell ref="R126:R133"/>
    <mergeCell ref="S126:S133"/>
    <mergeCell ref="T126:T133"/>
    <mergeCell ref="U126:U133"/>
    <mergeCell ref="C134:C141"/>
    <mergeCell ref="D134:D141"/>
    <mergeCell ref="E134:E141"/>
    <mergeCell ref="F134:F141"/>
    <mergeCell ref="G134:G141"/>
    <mergeCell ref="H134:H141"/>
    <mergeCell ref="L126:L133"/>
    <mergeCell ref="M126:M133"/>
    <mergeCell ref="N126:N133"/>
    <mergeCell ref="O126:O133"/>
    <mergeCell ref="P126:P133"/>
    <mergeCell ref="Q126:Q133"/>
    <mergeCell ref="K144:K151"/>
    <mergeCell ref="L144:L151"/>
    <mergeCell ref="M144:M151"/>
    <mergeCell ref="N144:N151"/>
    <mergeCell ref="O144:O151"/>
    <mergeCell ref="P144:P151"/>
    <mergeCell ref="U134:U141"/>
    <mergeCell ref="A143:U143"/>
    <mergeCell ref="C144:C151"/>
    <mergeCell ref="D144:D151"/>
    <mergeCell ref="E144:E151"/>
    <mergeCell ref="F144:F151"/>
    <mergeCell ref="G144:G151"/>
    <mergeCell ref="H144:H151"/>
    <mergeCell ref="I144:I151"/>
    <mergeCell ref="J144:J151"/>
    <mergeCell ref="O134:O141"/>
    <mergeCell ref="P134:P141"/>
    <mergeCell ref="Q134:Q141"/>
    <mergeCell ref="R134:R141"/>
    <mergeCell ref="S134:S141"/>
    <mergeCell ref="T134:T141"/>
    <mergeCell ref="I134:I141"/>
    <mergeCell ref="J134:J141"/>
    <mergeCell ref="U159:U160"/>
    <mergeCell ref="C161:C162"/>
    <mergeCell ref="D161:D162"/>
    <mergeCell ref="E161:E162"/>
    <mergeCell ref="F161:F162"/>
    <mergeCell ref="G161:G162"/>
    <mergeCell ref="H161:H162"/>
    <mergeCell ref="I161:I162"/>
    <mergeCell ref="J161:J162"/>
    <mergeCell ref="K161:K162"/>
    <mergeCell ref="O159:O160"/>
    <mergeCell ref="P159:P160"/>
    <mergeCell ref="Q159:Q160"/>
    <mergeCell ref="R159:R160"/>
    <mergeCell ref="S159:S160"/>
    <mergeCell ref="T159:T160"/>
    <mergeCell ref="I159:I160"/>
    <mergeCell ref="J159:J160"/>
    <mergeCell ref="K159:K160"/>
    <mergeCell ref="L159:L160"/>
    <mergeCell ref="M159:M160"/>
    <mergeCell ref="N159:N160"/>
    <mergeCell ref="C159:C160"/>
    <mergeCell ref="D159:D160"/>
    <mergeCell ref="U161:U162"/>
    <mergeCell ref="C163:C170"/>
    <mergeCell ref="D163:D170"/>
    <mergeCell ref="E163:E170"/>
    <mergeCell ref="F163:F170"/>
    <mergeCell ref="G163:G170"/>
    <mergeCell ref="H163:H170"/>
    <mergeCell ref="L161:L162"/>
    <mergeCell ref="M161:M162"/>
    <mergeCell ref="N161:N162"/>
    <mergeCell ref="O161:O162"/>
    <mergeCell ref="P161:P162"/>
    <mergeCell ref="Q161:Q162"/>
    <mergeCell ref="U163:U170"/>
    <mergeCell ref="S163:S170"/>
    <mergeCell ref="T163:T170"/>
    <mergeCell ref="I163:I170"/>
    <mergeCell ref="J171:J178"/>
    <mergeCell ref="K171:K178"/>
    <mergeCell ref="L171:L178"/>
    <mergeCell ref="M171:M178"/>
    <mergeCell ref="N171:N178"/>
    <mergeCell ref="O171:O178"/>
    <mergeCell ref="R161:R162"/>
    <mergeCell ref="S161:S162"/>
    <mergeCell ref="T161:T162"/>
    <mergeCell ref="O163:O170"/>
    <mergeCell ref="P163:P170"/>
    <mergeCell ref="Q163:Q170"/>
    <mergeCell ref="R163:R170"/>
    <mergeCell ref="J163:J170"/>
    <mergeCell ref="K163:K170"/>
    <mergeCell ref="L163:L170"/>
    <mergeCell ref="M163:M170"/>
    <mergeCell ref="N163:N170"/>
    <mergeCell ref="E182:E190"/>
    <mergeCell ref="F182:F190"/>
    <mergeCell ref="G182:G190"/>
    <mergeCell ref="H182:H190"/>
    <mergeCell ref="I182:I190"/>
    <mergeCell ref="P182:P190"/>
    <mergeCell ref="Q182:Q190"/>
    <mergeCell ref="R182:R190"/>
    <mergeCell ref="U191:U194"/>
    <mergeCell ref="O191:O194"/>
    <mergeCell ref="P191:P194"/>
    <mergeCell ref="Q191:Q194"/>
    <mergeCell ref="R191:R194"/>
    <mergeCell ref="S191:S194"/>
    <mergeCell ref="S182:S190"/>
    <mergeCell ref="T182:T190"/>
    <mergeCell ref="U182:U190"/>
    <mergeCell ref="J182:J190"/>
    <mergeCell ref="K182:K190"/>
    <mergeCell ref="L182:L190"/>
    <mergeCell ref="M182:M190"/>
    <mergeCell ref="N182:N190"/>
    <mergeCell ref="O182:O190"/>
    <mergeCell ref="T191:T194"/>
    <mergeCell ref="I191:I194"/>
    <mergeCell ref="J191:J194"/>
    <mergeCell ref="K191:K194"/>
    <mergeCell ref="L191:L194"/>
    <mergeCell ref="M191:M194"/>
    <mergeCell ref="N191:N194"/>
    <mergeCell ref="A199:U199"/>
    <mergeCell ref="C200:C207"/>
    <mergeCell ref="D200:D207"/>
    <mergeCell ref="E200:E207"/>
    <mergeCell ref="F200:F207"/>
    <mergeCell ref="G200:G207"/>
    <mergeCell ref="H200:H207"/>
    <mergeCell ref="I200:I207"/>
    <mergeCell ref="J200:J207"/>
    <mergeCell ref="U200:U207"/>
    <mergeCell ref="D191:D194"/>
    <mergeCell ref="Q200:Q207"/>
    <mergeCell ref="R200:R207"/>
    <mergeCell ref="S200:S207"/>
    <mergeCell ref="T200:T207"/>
    <mergeCell ref="O200:O207"/>
    <mergeCell ref="P200:P207"/>
    <mergeCell ref="K200:K207"/>
    <mergeCell ref="H217:H218"/>
    <mergeCell ref="I217:I218"/>
    <mergeCell ref="J217:J218"/>
    <mergeCell ref="N208:N215"/>
    <mergeCell ref="O208:O215"/>
    <mergeCell ref="P208:P215"/>
    <mergeCell ref="Q208:Q215"/>
    <mergeCell ref="C208:C215"/>
    <mergeCell ref="D208:D215"/>
    <mergeCell ref="E208:E215"/>
    <mergeCell ref="F208:F215"/>
    <mergeCell ref="G208:G215"/>
    <mergeCell ref="C217:C218"/>
    <mergeCell ref="D217:D218"/>
    <mergeCell ref="L200:L207"/>
    <mergeCell ref="M200:M207"/>
    <mergeCell ref="N200:N207"/>
    <mergeCell ref="R208:R215"/>
    <mergeCell ref="S208:S215"/>
    <mergeCell ref="H208:H215"/>
    <mergeCell ref="I208:I215"/>
    <mergeCell ref="J208:J215"/>
    <mergeCell ref="K208:K215"/>
    <mergeCell ref="L208:L215"/>
    <mergeCell ref="M208:M215"/>
    <mergeCell ref="V217:V218"/>
    <mergeCell ref="T217:T218"/>
    <mergeCell ref="U217:U218"/>
    <mergeCell ref="W217:W218"/>
    <mergeCell ref="X217:X218"/>
    <mergeCell ref="C219:C220"/>
    <mergeCell ref="D219:D220"/>
    <mergeCell ref="E219:E220"/>
    <mergeCell ref="F219:F220"/>
    <mergeCell ref="G219:G220"/>
    <mergeCell ref="K217:K218"/>
    <mergeCell ref="L217:L218"/>
    <mergeCell ref="P217:P218"/>
    <mergeCell ref="Q217:Q218"/>
    <mergeCell ref="R217:R218"/>
    <mergeCell ref="S217:S218"/>
    <mergeCell ref="W219:W220"/>
    <mergeCell ref="X219:X220"/>
    <mergeCell ref="R219:R220"/>
    <mergeCell ref="S219:S220"/>
    <mergeCell ref="T219:T220"/>
    <mergeCell ref="U219:U220"/>
    <mergeCell ref="V219:V220"/>
    <mergeCell ref="O217:O218"/>
    <mergeCell ref="H219:H220"/>
    <mergeCell ref="I219:I220"/>
    <mergeCell ref="J219:J220"/>
    <mergeCell ref="K219:K220"/>
    <mergeCell ref="L219:L220"/>
    <mergeCell ref="P219:P220"/>
    <mergeCell ref="O219:O220"/>
    <mergeCell ref="M219:M220"/>
    <mergeCell ref="N219:N220"/>
    <mergeCell ref="T246:T253"/>
    <mergeCell ref="U246:U253"/>
    <mergeCell ref="T221:T222"/>
    <mergeCell ref="U221:U222"/>
    <mergeCell ref="V221:V222"/>
    <mergeCell ref="W221:W222"/>
    <mergeCell ref="X221:X222"/>
    <mergeCell ref="K221:K222"/>
    <mergeCell ref="L221:L222"/>
    <mergeCell ref="P221:P222"/>
    <mergeCell ref="Q221:Q222"/>
    <mergeCell ref="R221:R222"/>
    <mergeCell ref="S221:S222"/>
    <mergeCell ref="M221:M222"/>
    <mergeCell ref="N221:N222"/>
    <mergeCell ref="O221:O222"/>
    <mergeCell ref="N238:N245"/>
    <mergeCell ref="O238:O245"/>
    <mergeCell ref="P238:P245"/>
    <mergeCell ref="Q238:Q245"/>
    <mergeCell ref="R238:R245"/>
    <mergeCell ref="S238:S245"/>
    <mergeCell ref="A236:U236"/>
    <mergeCell ref="A237:U237"/>
    <mergeCell ref="C238:C245"/>
    <mergeCell ref="D238:D245"/>
    <mergeCell ref="E238:E245"/>
    <mergeCell ref="F238:F245"/>
    <mergeCell ref="G238:G245"/>
    <mergeCell ref="T238:T245"/>
    <mergeCell ref="U238:U245"/>
    <mergeCell ref="H238:H245"/>
    <mergeCell ref="I238:I245"/>
    <mergeCell ref="J238:J245"/>
    <mergeCell ref="K238:K245"/>
    <mergeCell ref="L238:L245"/>
    <mergeCell ref="M238:M245"/>
    <mergeCell ref="O246:O253"/>
    <mergeCell ref="P246:P253"/>
    <mergeCell ref="T254:T261"/>
    <mergeCell ref="U254:U261"/>
    <mergeCell ref="C246:C253"/>
    <mergeCell ref="D246:D253"/>
    <mergeCell ref="E246:E253"/>
    <mergeCell ref="F246:F253"/>
    <mergeCell ref="G246:G253"/>
    <mergeCell ref="H246:H253"/>
    <mergeCell ref="Q246:Q253"/>
    <mergeCell ref="R246:R253"/>
    <mergeCell ref="S246:S253"/>
    <mergeCell ref="I246:I253"/>
    <mergeCell ref="C254:C261"/>
    <mergeCell ref="D254:D261"/>
    <mergeCell ref="E254:E261"/>
    <mergeCell ref="F254:F261"/>
    <mergeCell ref="G254:G261"/>
    <mergeCell ref="K246:K253"/>
    <mergeCell ref="L246:L253"/>
    <mergeCell ref="M246:M253"/>
    <mergeCell ref="N246:N253"/>
    <mergeCell ref="J246:J253"/>
    <mergeCell ref="A262:U262"/>
    <mergeCell ref="A271:U271"/>
    <mergeCell ref="C263:C270"/>
    <mergeCell ref="D263:D270"/>
    <mergeCell ref="E263:E270"/>
    <mergeCell ref="F263:F270"/>
    <mergeCell ref="G263:G270"/>
    <mergeCell ref="H263:H270"/>
    <mergeCell ref="N254:N261"/>
    <mergeCell ref="O254:O261"/>
    <mergeCell ref="P254:P261"/>
    <mergeCell ref="Q254:Q261"/>
    <mergeCell ref="R254:R261"/>
    <mergeCell ref="S254:S261"/>
    <mergeCell ref="H254:H261"/>
    <mergeCell ref="I254:I261"/>
    <mergeCell ref="J254:J261"/>
    <mergeCell ref="K254:K261"/>
    <mergeCell ref="L254:L261"/>
    <mergeCell ref="M254:M261"/>
    <mergeCell ref="R263:R270"/>
    <mergeCell ref="S263:S270"/>
    <mergeCell ref="T263:T270"/>
    <mergeCell ref="I263:I270"/>
    <mergeCell ref="J263:J270"/>
    <mergeCell ref="K263:K270"/>
    <mergeCell ref="L263:L270"/>
    <mergeCell ref="M263:M270"/>
    <mergeCell ref="N263:N270"/>
    <mergeCell ref="C275:C277"/>
    <mergeCell ref="D275:D277"/>
    <mergeCell ref="E275:E277"/>
    <mergeCell ref="F275:F277"/>
    <mergeCell ref="G275:G277"/>
    <mergeCell ref="H275:H277"/>
    <mergeCell ref="L272:L274"/>
    <mergeCell ref="M272:M274"/>
    <mergeCell ref="N272:N274"/>
    <mergeCell ref="C272:C274"/>
    <mergeCell ref="D272:D274"/>
    <mergeCell ref="E272:E274"/>
    <mergeCell ref="F272:F274"/>
    <mergeCell ref="G272:G274"/>
    <mergeCell ref="H272:H274"/>
    <mergeCell ref="I272:I274"/>
    <mergeCell ref="J272:J274"/>
    <mergeCell ref="K272:K274"/>
    <mergeCell ref="G278:G280"/>
    <mergeCell ref="H278:H280"/>
    <mergeCell ref="I278:I280"/>
    <mergeCell ref="J278:J280"/>
    <mergeCell ref="K278:K280"/>
    <mergeCell ref="O275:O277"/>
    <mergeCell ref="P275:P277"/>
    <mergeCell ref="Q275:Q277"/>
    <mergeCell ref="R275:R277"/>
    <mergeCell ref="I275:I277"/>
    <mergeCell ref="J275:J277"/>
    <mergeCell ref="K275:K277"/>
    <mergeCell ref="L275:L277"/>
    <mergeCell ref="M275:M277"/>
    <mergeCell ref="N275:N277"/>
    <mergeCell ref="J283:J290"/>
    <mergeCell ref="K283:K290"/>
    <mergeCell ref="L283:L290"/>
    <mergeCell ref="M283:M290"/>
    <mergeCell ref="R278:R280"/>
    <mergeCell ref="S278:S280"/>
    <mergeCell ref="T278:T280"/>
    <mergeCell ref="U278:U280"/>
    <mergeCell ref="A282:U282"/>
    <mergeCell ref="C283:C290"/>
    <mergeCell ref="D283:D290"/>
    <mergeCell ref="E283:E290"/>
    <mergeCell ref="F283:F290"/>
    <mergeCell ref="G283:G290"/>
    <mergeCell ref="L278:L280"/>
    <mergeCell ref="M278:M280"/>
    <mergeCell ref="N278:N280"/>
    <mergeCell ref="O278:O280"/>
    <mergeCell ref="P278:P280"/>
    <mergeCell ref="Q278:Q280"/>
    <mergeCell ref="C278:C280"/>
    <mergeCell ref="D278:D280"/>
    <mergeCell ref="E278:E280"/>
    <mergeCell ref="F278:F280"/>
    <mergeCell ref="I295:I297"/>
    <mergeCell ref="J295:J297"/>
    <mergeCell ref="K295:K297"/>
    <mergeCell ref="L295:L297"/>
    <mergeCell ref="M295:M297"/>
    <mergeCell ref="N295:N297"/>
    <mergeCell ref="T283:T290"/>
    <mergeCell ref="U283:U290"/>
    <mergeCell ref="A293:U293"/>
    <mergeCell ref="A294:U294"/>
    <mergeCell ref="C295:C297"/>
    <mergeCell ref="D295:D297"/>
    <mergeCell ref="E295:E297"/>
    <mergeCell ref="F295:F297"/>
    <mergeCell ref="G295:G297"/>
    <mergeCell ref="H295:H297"/>
    <mergeCell ref="N283:N290"/>
    <mergeCell ref="O283:O290"/>
    <mergeCell ref="P283:P290"/>
    <mergeCell ref="Q283:Q290"/>
    <mergeCell ref="R283:R290"/>
    <mergeCell ref="S283:S290"/>
    <mergeCell ref="H283:H290"/>
    <mergeCell ref="I283:I290"/>
    <mergeCell ref="U295:U297"/>
    <mergeCell ref="O295:O297"/>
    <mergeCell ref="P295:P297"/>
    <mergeCell ref="Q295:Q297"/>
    <mergeCell ref="R295:R297"/>
    <mergeCell ref="S295:S297"/>
    <mergeCell ref="T295:T297"/>
    <mergeCell ref="U275:U277"/>
    <mergeCell ref="S275:S277"/>
    <mergeCell ref="T275:T277"/>
    <mergeCell ref="R272:R274"/>
    <mergeCell ref="S272:S274"/>
    <mergeCell ref="T272:T274"/>
    <mergeCell ref="U272:U274"/>
    <mergeCell ref="O272:O274"/>
    <mergeCell ref="P272:P274"/>
    <mergeCell ref="Q272:Q274"/>
    <mergeCell ref="U263:U270"/>
    <mergeCell ref="O263:O270"/>
    <mergeCell ref="P263:P270"/>
    <mergeCell ref="Q263:Q270"/>
    <mergeCell ref="C60:C64"/>
    <mergeCell ref="C53:C57"/>
    <mergeCell ref="M217:M218"/>
    <mergeCell ref="N217:N218"/>
    <mergeCell ref="E191:E194"/>
    <mergeCell ref="F191:F194"/>
    <mergeCell ref="G191:G194"/>
    <mergeCell ref="H191:H194"/>
    <mergeCell ref="E159:E160"/>
    <mergeCell ref="F159:F160"/>
    <mergeCell ref="G159:G160"/>
    <mergeCell ref="H159:H160"/>
    <mergeCell ref="A156:U156"/>
    <mergeCell ref="A157:U157"/>
    <mergeCell ref="Q144:Q151"/>
    <mergeCell ref="R144:R151"/>
    <mergeCell ref="S144:S151"/>
    <mergeCell ref="T144:T151"/>
    <mergeCell ref="U144:U151"/>
    <mergeCell ref="T208:T215"/>
    <mergeCell ref="U208:U215"/>
    <mergeCell ref="E217:E218"/>
    <mergeCell ref="F217:F218"/>
    <mergeCell ref="G217:G218"/>
    <mergeCell ref="M225:M233"/>
    <mergeCell ref="N225:N233"/>
    <mergeCell ref="O225:O233"/>
    <mergeCell ref="P225:P233"/>
    <mergeCell ref="Q225:Q233"/>
    <mergeCell ref="R225:R233"/>
    <mergeCell ref="A171:A178"/>
    <mergeCell ref="B171:B178"/>
    <mergeCell ref="C171:C178"/>
    <mergeCell ref="D171:D178"/>
    <mergeCell ref="E171:E178"/>
    <mergeCell ref="F171:F178"/>
    <mergeCell ref="G171:G178"/>
    <mergeCell ref="H171:H178"/>
    <mergeCell ref="I171:I178"/>
    <mergeCell ref="C221:C222"/>
    <mergeCell ref="D221:D222"/>
    <mergeCell ref="E221:E222"/>
    <mergeCell ref="F221:F222"/>
    <mergeCell ref="G221:G222"/>
    <mergeCell ref="H221:H222"/>
    <mergeCell ref="I221:I222"/>
    <mergeCell ref="J221:J222"/>
    <mergeCell ref="Q219:Q220"/>
    <mergeCell ref="S225:S233"/>
    <mergeCell ref="T225:T233"/>
    <mergeCell ref="U225:U233"/>
    <mergeCell ref="A224:U224"/>
    <mergeCell ref="A223:B223"/>
    <mergeCell ref="A235:B235"/>
    <mergeCell ref="P171:P178"/>
    <mergeCell ref="Q171:Q178"/>
    <mergeCell ref="R171:R178"/>
    <mergeCell ref="S171:S178"/>
    <mergeCell ref="T171:T178"/>
    <mergeCell ref="U171:U178"/>
    <mergeCell ref="A225:A233"/>
    <mergeCell ref="B225:B233"/>
    <mergeCell ref="C225:C233"/>
    <mergeCell ref="D225:D233"/>
    <mergeCell ref="E225:E233"/>
    <mergeCell ref="F225:F233"/>
    <mergeCell ref="G225:G233"/>
    <mergeCell ref="H225:H233"/>
    <mergeCell ref="I225:I233"/>
    <mergeCell ref="J225:J233"/>
    <mergeCell ref="K225:K233"/>
    <mergeCell ref="L225:L233"/>
  </mergeCells>
  <phoneticPr fontId="4" type="noConversion"/>
  <pageMargins left="0" right="0" top="0.74803149606299213" bottom="0.74803149606299213" header="0.31496062992125984" footer="0.31496062992125984"/>
  <pageSetup paperSize="9" scale="77" orientation="landscape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UPOBR3</dc:creator>
  <cp:lastModifiedBy>User</cp:lastModifiedBy>
  <cp:lastPrinted>2021-07-20T06:36:57Z</cp:lastPrinted>
  <dcterms:created xsi:type="dcterms:W3CDTF">2016-02-05T10:53:40Z</dcterms:created>
  <dcterms:modified xsi:type="dcterms:W3CDTF">2021-07-21T05:18:05Z</dcterms:modified>
</cp:coreProperties>
</file>